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8130" activeTab="0"/>
  </bookViews>
  <sheets>
    <sheet name="Feuil1" sheetId="1" r:id="rId1"/>
  </sheets>
  <definedNames>
    <definedName name="TOTAL">'Feuil1'!$A$560</definedName>
  </definedNames>
  <calcPr fullCalcOnLoad="1"/>
</workbook>
</file>

<file path=xl/sharedStrings.xml><?xml version="1.0" encoding="utf-8"?>
<sst xmlns="http://schemas.openxmlformats.org/spreadsheetml/2006/main" count="6085" uniqueCount="453">
  <si>
    <t>golf arge lr 2019</t>
  </si>
  <si>
    <t xml:space="preserve">MATCH </t>
  </si>
  <si>
    <t>JOUES</t>
  </si>
  <si>
    <t>Le classement se fera donc sur les 8 meilleurs résultats finale incluse</t>
  </si>
  <si>
    <t>BRUT</t>
  </si>
  <si>
    <t>Joués</t>
  </si>
  <si>
    <t>&gt;</t>
  </si>
  <si>
    <t xml:space="preserve"> </t>
  </si>
  <si>
    <t>TOT</t>
  </si>
  <si>
    <t>INSCRITS:</t>
  </si>
  <si>
    <t>NBR JOUEURS FINALE</t>
  </si>
  <si>
    <t>DAMES</t>
  </si>
  <si>
    <t>1 ere</t>
  </si>
  <si>
    <t>Série</t>
  </si>
  <si>
    <t>Brut</t>
  </si>
  <si>
    <t>Nom</t>
  </si>
  <si>
    <t>Prénom</t>
  </si>
  <si>
    <t>Club</t>
  </si>
  <si>
    <t>le Cap</t>
  </si>
  <si>
    <t>Massane</t>
  </si>
  <si>
    <t>Campagne</t>
  </si>
  <si>
    <t>Gd Motte</t>
  </si>
  <si>
    <t>St Thomas</t>
  </si>
  <si>
    <t>coulondres</t>
  </si>
  <si>
    <t>Carcasonne</t>
  </si>
  <si>
    <t>Juvignac</t>
  </si>
  <si>
    <t>Miramas</t>
  </si>
  <si>
    <t>Vacquerolles</t>
  </si>
  <si>
    <t>Total</t>
  </si>
  <si>
    <t>joué</t>
  </si>
  <si>
    <t>pir0</t>
  </si>
  <si>
    <t>pir1</t>
  </si>
  <si>
    <t>pir2</t>
  </si>
  <si>
    <t>pir3</t>
  </si>
  <si>
    <t>dif 8 best</t>
  </si>
  <si>
    <t>Clt</t>
  </si>
  <si>
    <t xml:space="preserve"> FINALE</t>
  </si>
  <si>
    <t>externe</t>
  </si>
  <si>
    <t>GERVAIS</t>
  </si>
  <si>
    <t>Nathalie</t>
  </si>
  <si>
    <t>AMICALE HERAULT</t>
  </si>
  <si>
    <t>TIVOLLIER</t>
  </si>
  <si>
    <t>Danielle</t>
  </si>
  <si>
    <t>CSCM</t>
  </si>
  <si>
    <t>CRESPY</t>
  </si>
  <si>
    <t>Monique</t>
  </si>
  <si>
    <t>ASPTT/G</t>
  </si>
  <si>
    <t>ENJALBERT</t>
  </si>
  <si>
    <t>Corinne</t>
  </si>
  <si>
    <t>BLIN</t>
  </si>
  <si>
    <t>Dominique</t>
  </si>
  <si>
    <t>ASH NIMES</t>
  </si>
  <si>
    <t>ESQUIROL</t>
  </si>
  <si>
    <t>Marthe</t>
  </si>
  <si>
    <t>ASCGA</t>
  </si>
  <si>
    <t>BARON</t>
  </si>
  <si>
    <t>Elisabeth</t>
  </si>
  <si>
    <t>AIR FRANCE</t>
  </si>
  <si>
    <t>CROS</t>
  </si>
  <si>
    <t>Marie Lou</t>
  </si>
  <si>
    <t>ASCH 34</t>
  </si>
  <si>
    <t>CHEVROT </t>
  </si>
  <si>
    <t>Therese</t>
  </si>
  <si>
    <t>GAZELEC 34</t>
  </si>
  <si>
    <t>MEUNIER </t>
  </si>
  <si>
    <t>Michelle</t>
  </si>
  <si>
    <t>FOREIX</t>
  </si>
  <si>
    <t>Chantal</t>
  </si>
  <si>
    <t>GCDM</t>
  </si>
  <si>
    <t>RUHLMANN  </t>
  </si>
  <si>
    <t>Sylvie</t>
  </si>
  <si>
    <t>CARRE</t>
  </si>
  <si>
    <t>Marie Annick</t>
  </si>
  <si>
    <t>BOUDON</t>
  </si>
  <si>
    <t>Magalie</t>
  </si>
  <si>
    <t>GGG</t>
  </si>
  <si>
    <t>FAYOLLE</t>
  </si>
  <si>
    <t>Josiane</t>
  </si>
  <si>
    <t>KOLB</t>
  </si>
  <si>
    <t>Isabelle</t>
  </si>
  <si>
    <t>ATSCAF 34</t>
  </si>
  <si>
    <t>SIMONET</t>
  </si>
  <si>
    <t>Michèle</t>
  </si>
  <si>
    <t>ATSCAF DU GARD</t>
  </si>
  <si>
    <t>MARTINEZ</t>
  </si>
  <si>
    <t>Marie</t>
  </si>
  <si>
    <t>ASPTT MONTPELLIER</t>
  </si>
  <si>
    <t>MATET</t>
  </si>
  <si>
    <t>Sabine</t>
  </si>
  <si>
    <t>REVOL</t>
  </si>
  <si>
    <t>Martine</t>
  </si>
  <si>
    <t>SIMON</t>
  </si>
  <si>
    <t>Lilia</t>
  </si>
  <si>
    <t>HOMMES</t>
  </si>
  <si>
    <t>IDOIPE </t>
  </si>
  <si>
    <t>Pierre</t>
  </si>
  <si>
    <t>OZIOL</t>
  </si>
  <si>
    <t>Jean-Marc</t>
  </si>
  <si>
    <t xml:space="preserve">ROUX </t>
  </si>
  <si>
    <t>Vincent</t>
  </si>
  <si>
    <t>ASPACAM</t>
  </si>
  <si>
    <t>PANNETIER</t>
  </si>
  <si>
    <t>Sylvain</t>
  </si>
  <si>
    <t>GOLA</t>
  </si>
  <si>
    <t>SABATA</t>
  </si>
  <si>
    <t>Didier</t>
  </si>
  <si>
    <t>FABRE</t>
  </si>
  <si>
    <t>Norbert</t>
  </si>
  <si>
    <t>SOPHY MONTFORT</t>
  </si>
  <si>
    <t>André</t>
  </si>
  <si>
    <t>AST3M</t>
  </si>
  <si>
    <t>ABBE</t>
  </si>
  <si>
    <t>Daniel</t>
  </si>
  <si>
    <t>MORA</t>
  </si>
  <si>
    <t>Roch</t>
  </si>
  <si>
    <t>CALLEC</t>
  </si>
  <si>
    <t>Serge</t>
  </si>
  <si>
    <t>NOEL</t>
  </si>
  <si>
    <t>CIRAD</t>
  </si>
  <si>
    <t>MAZEL</t>
  </si>
  <si>
    <t>Jean Paul</t>
  </si>
  <si>
    <t>VIE</t>
  </si>
  <si>
    <t>ORMIERES</t>
  </si>
  <si>
    <t>Guy</t>
  </si>
  <si>
    <t>CAMERON</t>
  </si>
  <si>
    <t>ALLIER</t>
  </si>
  <si>
    <t>Jean-Luc</t>
  </si>
  <si>
    <t>HERVE</t>
  </si>
  <si>
    <t>Jean-Paul</t>
  </si>
  <si>
    <t>LAPLISE </t>
  </si>
  <si>
    <t>GOULARD</t>
  </si>
  <si>
    <t>Joël</t>
  </si>
  <si>
    <t>BASTIDE </t>
  </si>
  <si>
    <t>Michel </t>
  </si>
  <si>
    <t>GUERIN</t>
  </si>
  <si>
    <t>Michel</t>
  </si>
  <si>
    <t>QUADRUPPANI</t>
  </si>
  <si>
    <t>Gérard</t>
  </si>
  <si>
    <t>BARDY</t>
  </si>
  <si>
    <t>Jean Bernard</t>
  </si>
  <si>
    <t>BELMONTE</t>
  </si>
  <si>
    <t>Joseph</t>
  </si>
  <si>
    <t>BARRAL</t>
  </si>
  <si>
    <t>Marc</t>
  </si>
  <si>
    <t>AZAM</t>
  </si>
  <si>
    <t>CAVADORE  </t>
  </si>
  <si>
    <t>Alain</t>
  </si>
  <si>
    <t>HALBOUT</t>
  </si>
  <si>
    <t>Jacky</t>
  </si>
  <si>
    <t>AS COLAS LANGUEDOC</t>
  </si>
  <si>
    <t>ESMENJAUD</t>
  </si>
  <si>
    <t>REBATTEL</t>
  </si>
  <si>
    <t>Jacques</t>
  </si>
  <si>
    <t>CAZALOT</t>
  </si>
  <si>
    <t>Claude</t>
  </si>
  <si>
    <t>GOIFFON</t>
  </si>
  <si>
    <t>MORBIDELLI</t>
  </si>
  <si>
    <t>Gilles</t>
  </si>
  <si>
    <t>SALANÇON</t>
  </si>
  <si>
    <t>Roland</t>
  </si>
  <si>
    <t>IBM</t>
  </si>
  <si>
    <t xml:space="preserve">LEGENDRE </t>
  </si>
  <si>
    <t>VULLIERME</t>
  </si>
  <si>
    <t>DELEBARRE</t>
  </si>
  <si>
    <t>DOMECQ</t>
  </si>
  <si>
    <t>Jean Jacques</t>
  </si>
  <si>
    <t>BEZARD </t>
  </si>
  <si>
    <t>Jean Louis</t>
  </si>
  <si>
    <t>ESCHBACH</t>
  </si>
  <si>
    <t>Jean-Marie</t>
  </si>
  <si>
    <t>PRADEILLES</t>
  </si>
  <si>
    <t>Robert</t>
  </si>
  <si>
    <t>Regis</t>
  </si>
  <si>
    <t>FOUCHER</t>
  </si>
  <si>
    <t>Patrick</t>
  </si>
  <si>
    <t>François</t>
  </si>
  <si>
    <t xml:space="preserve">VOSGIEN </t>
  </si>
  <si>
    <t>Bernard</t>
  </si>
  <si>
    <t>LEGAL</t>
  </si>
  <si>
    <t>SNR CEVENNES</t>
  </si>
  <si>
    <t>BOURGUET</t>
  </si>
  <si>
    <t>SAINT JEAN</t>
  </si>
  <si>
    <t>Luc</t>
  </si>
  <si>
    <t>BIARD</t>
  </si>
  <si>
    <t>Charles</t>
  </si>
  <si>
    <t>BENSA</t>
  </si>
  <si>
    <t>DIVOL</t>
  </si>
  <si>
    <t>BUFFAT</t>
  </si>
  <si>
    <t>Francois</t>
  </si>
  <si>
    <t>CASTEILL</t>
  </si>
  <si>
    <t>VIRFOLET</t>
  </si>
  <si>
    <t>GIBAUDAN</t>
  </si>
  <si>
    <t>ROSELLO</t>
  </si>
  <si>
    <t>Yves</t>
  </si>
  <si>
    <t>ASC ENP NIMES</t>
  </si>
  <si>
    <t>BELLOC</t>
  </si>
  <si>
    <t>Gilbert</t>
  </si>
  <si>
    <t>LASSUS</t>
  </si>
  <si>
    <t>TERRAL</t>
  </si>
  <si>
    <t>REINIER</t>
  </si>
  <si>
    <t>Albert</t>
  </si>
  <si>
    <t>USFEN-FP 34</t>
  </si>
  <si>
    <t>ALLE</t>
  </si>
  <si>
    <t>Denis</t>
  </si>
  <si>
    <t>BOULANGER</t>
  </si>
  <si>
    <t>CADILHAC</t>
  </si>
  <si>
    <t>Philippe</t>
  </si>
  <si>
    <t>CASSAN</t>
  </si>
  <si>
    <t>2eme</t>
  </si>
  <si>
    <t>ROURE</t>
  </si>
  <si>
    <t>Bruno</t>
  </si>
  <si>
    <t>SEGURA</t>
  </si>
  <si>
    <t>Jean-Claude</t>
  </si>
  <si>
    <t>FORGIARINI</t>
  </si>
  <si>
    <t>Maurice</t>
  </si>
  <si>
    <t>DELBOSC</t>
  </si>
  <si>
    <t>Maxime</t>
  </si>
  <si>
    <t>GUILLOSSON</t>
  </si>
  <si>
    <t>FIRMIN</t>
  </si>
  <si>
    <t>MONTERO</t>
  </si>
  <si>
    <t>PEPIN </t>
  </si>
  <si>
    <t>SAINT-JEAN </t>
  </si>
  <si>
    <t>Francis</t>
  </si>
  <si>
    <t>VOQUE</t>
  </si>
  <si>
    <t>Jean-Pierre</t>
  </si>
  <si>
    <t>BAUCHU</t>
  </si>
  <si>
    <t>Jean-yves</t>
  </si>
  <si>
    <t>BONNINGUES</t>
  </si>
  <si>
    <t>LACABANNE</t>
  </si>
  <si>
    <t>Christian</t>
  </si>
  <si>
    <t>MANVILLE</t>
  </si>
  <si>
    <t>EGRET</t>
  </si>
  <si>
    <t>ARVIEU</t>
  </si>
  <si>
    <t>TREBEL</t>
  </si>
  <si>
    <t>ALBEROLA</t>
  </si>
  <si>
    <t>Jean</t>
  </si>
  <si>
    <t>TRINTIGNAC</t>
  </si>
  <si>
    <t>DEPASSE</t>
  </si>
  <si>
    <t>Thierry</t>
  </si>
  <si>
    <t>GHERSY</t>
  </si>
  <si>
    <t>RAYNAUD</t>
  </si>
  <si>
    <t>Jean Claude</t>
  </si>
  <si>
    <t>CARLES</t>
  </si>
  <si>
    <t>BORGNE</t>
  </si>
  <si>
    <t>ARCHO </t>
  </si>
  <si>
    <t>Frédéric</t>
  </si>
  <si>
    <t>MONIER</t>
  </si>
  <si>
    <t>BARD</t>
  </si>
  <si>
    <t>Eric</t>
  </si>
  <si>
    <t>DEVIC </t>
  </si>
  <si>
    <t>KERYELL</t>
  </si>
  <si>
    <t>CORTE</t>
  </si>
  <si>
    <t>Raymond</t>
  </si>
  <si>
    <t>JACQUINET</t>
  </si>
  <si>
    <t>MARTY</t>
  </si>
  <si>
    <t>THIEBAULT</t>
  </si>
  <si>
    <t>MEISSONNIER</t>
  </si>
  <si>
    <t xml:space="preserve">DUMAS </t>
  </si>
  <si>
    <t>PELLISSIER</t>
  </si>
  <si>
    <t>BOIXADERA </t>
  </si>
  <si>
    <t>CAUSSADE</t>
  </si>
  <si>
    <t>Henri</t>
  </si>
  <si>
    <t>MARCOU</t>
  </si>
  <si>
    <t>Georges</t>
  </si>
  <si>
    <t>CABANE</t>
  </si>
  <si>
    <t>Jean Pierre</t>
  </si>
  <si>
    <t>JOUVE</t>
  </si>
  <si>
    <t>MARTINEZ </t>
  </si>
  <si>
    <t>DECAILLON</t>
  </si>
  <si>
    <t>PASSAS</t>
  </si>
  <si>
    <t>DARBOUSSET</t>
  </si>
  <si>
    <t>POIGNANT</t>
  </si>
  <si>
    <t>GERBIER</t>
  </si>
  <si>
    <t>Louis</t>
  </si>
  <si>
    <t>LEFEBVRE</t>
  </si>
  <si>
    <t>Paul</t>
  </si>
  <si>
    <t>GRALAND</t>
  </si>
  <si>
    <t>Yannick</t>
  </si>
  <si>
    <t xml:space="preserve">COCDP 30 </t>
  </si>
  <si>
    <t>ABRANT</t>
  </si>
  <si>
    <t>BAILLOT</t>
  </si>
  <si>
    <t>DELAUNAY</t>
  </si>
  <si>
    <t>SCHEIER</t>
  </si>
  <si>
    <t>GASTALDY</t>
  </si>
  <si>
    <t>ARICH</t>
  </si>
  <si>
    <t>PORTE</t>
  </si>
  <si>
    <t>LAGANIER</t>
  </si>
  <si>
    <t>CHAUCHARD</t>
  </si>
  <si>
    <t>BERNARD</t>
  </si>
  <si>
    <t>RAFFY </t>
  </si>
  <si>
    <t>VEZINHET</t>
  </si>
  <si>
    <t>COCDP 30</t>
  </si>
  <si>
    <t>POHL</t>
  </si>
  <si>
    <t>René</t>
  </si>
  <si>
    <t>HIPSKIND</t>
  </si>
  <si>
    <t>AGORES LR</t>
  </si>
  <si>
    <t>DUMAS</t>
  </si>
  <si>
    <t>Hubert</t>
  </si>
  <si>
    <t>PROM</t>
  </si>
  <si>
    <t>Thuch</t>
  </si>
  <si>
    <t>ARTIGNAN</t>
  </si>
  <si>
    <t>AS Sécurité Sociale</t>
  </si>
  <si>
    <t>BERNARDIN</t>
  </si>
  <si>
    <t>Hervé</t>
  </si>
  <si>
    <t>GARNIER</t>
  </si>
  <si>
    <t>MENDEZ</t>
  </si>
  <si>
    <t>RABOT</t>
  </si>
  <si>
    <t>ROBIN</t>
  </si>
  <si>
    <t>SAMPIERI</t>
  </si>
  <si>
    <t>JeanPaul</t>
  </si>
  <si>
    <t>TAULELLE</t>
  </si>
  <si>
    <t>NET</t>
  </si>
  <si>
    <t>Net</t>
  </si>
  <si>
    <t>Liia</t>
  </si>
  <si>
    <t>2 ème</t>
  </si>
  <si>
    <t>RICHARD</t>
  </si>
  <si>
    <t>LOUIS</t>
  </si>
  <si>
    <t>BERC</t>
  </si>
  <si>
    <t>Françoise</t>
  </si>
  <si>
    <t>REYNIER</t>
  </si>
  <si>
    <t>PEPIN   </t>
  </si>
  <si>
    <t>Myriam</t>
  </si>
  <si>
    <t>HAURIOLE</t>
  </si>
  <si>
    <t>POUGENC</t>
  </si>
  <si>
    <t>Francoise</t>
  </si>
  <si>
    <t>DUVALET</t>
  </si>
  <si>
    <t>NOUGUIER</t>
  </si>
  <si>
    <t>Maryse</t>
  </si>
  <si>
    <t>ROUX</t>
  </si>
  <si>
    <t>Marie-Paule</t>
  </si>
  <si>
    <t>BRUNETTI</t>
  </si>
  <si>
    <t>HUILLET-JUSTO</t>
  </si>
  <si>
    <t>Paule Edith</t>
  </si>
  <si>
    <t>LEBON</t>
  </si>
  <si>
    <t>Marie Christine</t>
  </si>
  <si>
    <t>SASSETI</t>
  </si>
  <si>
    <t>Christine</t>
  </si>
  <si>
    <t>GRIMES</t>
  </si>
  <si>
    <t>Solange</t>
  </si>
  <si>
    <t>PORTES</t>
  </si>
  <si>
    <t>DETOEUF </t>
  </si>
  <si>
    <t>TEYSSIER</t>
  </si>
  <si>
    <t>Mireille</t>
  </si>
  <si>
    <t>ALIBERT</t>
  </si>
  <si>
    <t>GERBAUD</t>
  </si>
  <si>
    <t>BOURHIS</t>
  </si>
  <si>
    <t>Thérèse</t>
  </si>
  <si>
    <t>Renée</t>
  </si>
  <si>
    <t>MARCONATO LAPLISE </t>
  </si>
  <si>
    <t>Jocelyne</t>
  </si>
  <si>
    <t>SARZI-RIVAT</t>
  </si>
  <si>
    <t>TAMANI</t>
  </si>
  <si>
    <t>Jeanne</t>
  </si>
  <si>
    <t>1ere</t>
  </si>
  <si>
    <t>2ème</t>
  </si>
  <si>
    <t>3ème</t>
  </si>
  <si>
    <t>RECURT</t>
  </si>
  <si>
    <t xml:space="preserve">FRONTIN </t>
  </si>
  <si>
    <t>Olivier</t>
  </si>
  <si>
    <t>SANCHEZ</t>
  </si>
  <si>
    <t>SOUARD</t>
  </si>
  <si>
    <t>ANSOUD</t>
  </si>
  <si>
    <t>DUGUY</t>
  </si>
  <si>
    <t>BLANC</t>
  </si>
  <si>
    <t>REZZA</t>
  </si>
  <si>
    <t>CHEYTION</t>
  </si>
  <si>
    <t>DELETTRE</t>
  </si>
  <si>
    <t>BEGUET</t>
  </si>
  <si>
    <t>GOURDOUZE</t>
  </si>
  <si>
    <t>MICALLEF</t>
  </si>
  <si>
    <t>MILICH</t>
  </si>
  <si>
    <t>CARNIEL</t>
  </si>
  <si>
    <t>Richard</t>
  </si>
  <si>
    <t>JULIEN</t>
  </si>
  <si>
    <t>LEMASSON</t>
  </si>
  <si>
    <t>MARCHESI</t>
  </si>
  <si>
    <t>Françis</t>
  </si>
  <si>
    <t>FELDMAN</t>
  </si>
  <si>
    <t>Larry</t>
  </si>
  <si>
    <t>LAUNE</t>
  </si>
  <si>
    <t>Roux</t>
  </si>
  <si>
    <t>BOULET</t>
  </si>
  <si>
    <t>Régis</t>
  </si>
  <si>
    <t>MOLIES</t>
  </si>
  <si>
    <t>DEBUIRE</t>
  </si>
  <si>
    <t>ZABARINO</t>
  </si>
  <si>
    <t>LEPAGE</t>
  </si>
  <si>
    <t>BORREL</t>
  </si>
  <si>
    <t>Jean Michel</t>
  </si>
  <si>
    <t>GRIFFET</t>
  </si>
  <si>
    <t>GASC</t>
  </si>
  <si>
    <t>WEBER</t>
  </si>
  <si>
    <t>HUGUES</t>
  </si>
  <si>
    <t>CORGNAC</t>
  </si>
  <si>
    <t>MUSSO</t>
  </si>
  <si>
    <t>Jean Luc</t>
  </si>
  <si>
    <t>CHAZET</t>
  </si>
  <si>
    <t>PARADIS</t>
  </si>
  <si>
    <t>ROSTAGNI</t>
  </si>
  <si>
    <t>MANLHIOT</t>
  </si>
  <si>
    <t>AGNERAY</t>
  </si>
  <si>
    <t>DE ZAGWOJDJAN</t>
  </si>
  <si>
    <t>TEULE</t>
  </si>
  <si>
    <t>Jean-Francois</t>
  </si>
  <si>
    <t>SAUX</t>
  </si>
  <si>
    <t>ALLARD</t>
  </si>
  <si>
    <t>Lucien</t>
  </si>
  <si>
    <t>GAILLARD</t>
  </si>
  <si>
    <t>Gérald</t>
  </si>
  <si>
    <t>MARCHAIS</t>
  </si>
  <si>
    <t>PERQUIS</t>
  </si>
  <si>
    <t>SAVREUX</t>
  </si>
  <si>
    <t>REYNAUD</t>
  </si>
  <si>
    <t>ROTA</t>
  </si>
  <si>
    <t>CANEL</t>
  </si>
  <si>
    <t>Jean-paul</t>
  </si>
  <si>
    <t>BOUTEBEL</t>
  </si>
  <si>
    <t>CHARMOT</t>
  </si>
  <si>
    <t>PUIG</t>
  </si>
  <si>
    <t>Marie-Angèle</t>
  </si>
  <si>
    <t>BONICEL</t>
  </si>
  <si>
    <t>FAVIER</t>
  </si>
  <si>
    <t>CHAUZIT</t>
  </si>
  <si>
    <t>JUMEAU</t>
  </si>
  <si>
    <t>Jean Marie</t>
  </si>
  <si>
    <t>DELAUNEY</t>
  </si>
  <si>
    <t>MENUT</t>
  </si>
  <si>
    <t>QUEMY</t>
  </si>
  <si>
    <t>Jean-Pol</t>
  </si>
  <si>
    <t>TORCATIS</t>
  </si>
  <si>
    <t>CHOPART</t>
  </si>
  <si>
    <t>Jean-Louis</t>
  </si>
  <si>
    <t>PIALOUX</t>
  </si>
  <si>
    <t>LAVAUD</t>
  </si>
  <si>
    <t xml:space="preserve">BOUTY </t>
  </si>
  <si>
    <t>BILICKI</t>
  </si>
  <si>
    <t>CADARS</t>
  </si>
  <si>
    <t>CATTIN-VIDAL</t>
  </si>
  <si>
    <t>FERNANDEZ</t>
  </si>
  <si>
    <t>LOPEZ</t>
  </si>
  <si>
    <t>PERIL</t>
  </si>
  <si>
    <t>PEYRE</t>
  </si>
  <si>
    <t>TAILLE</t>
  </si>
  <si>
    <t>VIDAL</t>
  </si>
  <si>
    <t>Statistique de chaque tounoi</t>
  </si>
  <si>
    <t xml:space="preserve">   Nombre de participants</t>
  </si>
  <si>
    <t xml:space="preserve">   Nombre d'inscrits</t>
  </si>
  <si>
    <t xml:space="preserve">   Pourcentage de participants</t>
  </si>
  <si>
    <t>Disqualifiés</t>
  </si>
  <si>
    <t>ABJ / DSQ</t>
  </si>
  <si>
    <t>Forfait</t>
  </si>
  <si>
    <t>FOR</t>
  </si>
  <si>
    <t>Invité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</si>
</sst>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2"/>
      <color indexed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color indexed="62"/>
      <name val="Calibri"/>
      <family val="2"/>
    </font>
    <font>
      <b/>
      <sz val="12"/>
      <color indexed="54"/>
      <name val="Arial"/>
      <family val="2"/>
    </font>
    <font>
      <sz val="12"/>
      <color indexed="54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54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9"/>
      <name val="Calibri"/>
      <family val="2"/>
    </font>
    <font>
      <sz val="10"/>
      <name val="Calibri"/>
      <family val="2"/>
    </font>
    <font>
      <b/>
      <sz val="14"/>
      <name val="Arial"/>
      <family val="2"/>
    </font>
    <font>
      <b/>
      <sz val="7"/>
      <color indexed="62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22"/>
      <color theme="0"/>
      <name val="Arial"/>
      <family val="2"/>
    </font>
    <font>
      <b/>
      <sz val="12"/>
      <color theme="4" tint="-0.4999699890613556"/>
      <name val="Calibri"/>
      <family val="2"/>
    </font>
    <font>
      <b/>
      <sz val="12"/>
      <color theme="3" tint="0.39998000860214233"/>
      <name val="Arial"/>
      <family val="2"/>
    </font>
    <font>
      <sz val="12"/>
      <color theme="3" tint="0.39998000860214233"/>
      <name val="Arial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b/>
      <sz val="10"/>
      <color theme="3" tint="0.39998000860214233"/>
      <name val="Arial"/>
      <family val="2"/>
    </font>
    <font>
      <b/>
      <sz val="7"/>
      <color theme="4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6002912521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399949997663497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 style="thin"/>
      <right style="thin"/>
      <top/>
      <bottom style="thin"/>
    </border>
    <border>
      <left/>
      <right/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double">
        <color theme="3" tint="0.3999499976634979"/>
      </left>
      <right style="double">
        <color theme="3" tint="0.39991000294685364"/>
      </right>
      <top style="thin">
        <color indexed="8"/>
      </top>
      <bottom style="double">
        <color theme="3" tint="0.3999100029468536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41" fillId="27" borderId="1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151">
    <xf numFmtId="0" fontId="0" fillId="0" borderId="0" xfId="0" applyFont="1" applyAlignment="1">
      <alignment/>
    </xf>
    <xf numFmtId="0" fontId="53" fillId="33" borderId="0" xfId="0" applyFont="1" applyFill="1" applyAlignment="1">
      <alignment horizontal="left"/>
    </xf>
    <xf numFmtId="0" fontId="53" fillId="33" borderId="0" xfId="0" applyFont="1" applyFill="1" applyAlignment="1">
      <alignment horizontal="center"/>
    </xf>
    <xf numFmtId="0" fontId="19" fillId="0" borderId="0" xfId="0" applyFont="1" applyAlignment="1">
      <alignment/>
    </xf>
    <xf numFmtId="0" fontId="20" fillId="34" borderId="10" xfId="0" applyFont="1" applyFill="1" applyBorder="1" applyAlignment="1">
      <alignment horizontal="center"/>
    </xf>
    <xf numFmtId="0" fontId="20" fillId="34" borderId="11" xfId="0" applyFont="1" applyFill="1" applyBorder="1" applyAlignment="1">
      <alignment horizontal="center"/>
    </xf>
    <xf numFmtId="0" fontId="21" fillId="34" borderId="11" xfId="0" applyFont="1" applyFill="1" applyBorder="1" applyAlignment="1">
      <alignment horizontal="center"/>
    </xf>
    <xf numFmtId="0" fontId="21" fillId="34" borderId="12" xfId="0" applyFont="1" applyFill="1" applyBorder="1" applyAlignment="1">
      <alignment horizontal="center"/>
    </xf>
    <xf numFmtId="0" fontId="19" fillId="34" borderId="13" xfId="0" applyFont="1" applyFill="1" applyBorder="1" applyAlignment="1">
      <alignment/>
    </xf>
    <xf numFmtId="0" fontId="54" fillId="0" borderId="0" xfId="0" applyFont="1" applyAlignment="1">
      <alignment horizontal="left"/>
    </xf>
    <xf numFmtId="0" fontId="55" fillId="0" borderId="0" xfId="0" applyFont="1" applyAlignment="1">
      <alignment horizontal="center"/>
    </xf>
    <xf numFmtId="1" fontId="55" fillId="0" borderId="0" xfId="0" applyNumberFormat="1" applyFont="1" applyAlignment="1">
      <alignment horizontal="center"/>
    </xf>
    <xf numFmtId="0" fontId="56" fillId="0" borderId="0" xfId="0" applyFont="1" applyAlignment="1">
      <alignment/>
    </xf>
    <xf numFmtId="0" fontId="25" fillId="35" borderId="14" xfId="0" applyFont="1" applyFill="1" applyBorder="1" applyAlignment="1">
      <alignment/>
    </xf>
    <xf numFmtId="0" fontId="25" fillId="35" borderId="14" xfId="0" applyFont="1" applyFill="1" applyBorder="1" applyAlignment="1">
      <alignment horizontal="center"/>
    </xf>
    <xf numFmtId="0" fontId="19" fillId="35" borderId="14" xfId="0" applyFont="1" applyFill="1" applyBorder="1" applyAlignment="1">
      <alignment horizontal="center"/>
    </xf>
    <xf numFmtId="0" fontId="19" fillId="35" borderId="14" xfId="0" applyFont="1" applyFill="1" applyBorder="1" applyAlignment="1">
      <alignment/>
    </xf>
    <xf numFmtId="0" fontId="26" fillId="35" borderId="15" xfId="0" applyFont="1" applyFill="1" applyBorder="1" applyAlignment="1">
      <alignment/>
    </xf>
    <xf numFmtId="0" fontId="26" fillId="35" borderId="16" xfId="0" applyFont="1" applyFill="1" applyBorder="1" applyAlignment="1">
      <alignment horizontal="center"/>
    </xf>
    <xf numFmtId="0" fontId="21" fillId="35" borderId="11" xfId="0" applyFont="1" applyFill="1" applyBorder="1" applyAlignment="1">
      <alignment/>
    </xf>
    <xf numFmtId="0" fontId="25" fillId="0" borderId="0" xfId="0" applyFont="1" applyAlignment="1">
      <alignment/>
    </xf>
    <xf numFmtId="0" fontId="20" fillId="36" borderId="0" xfId="0" applyFont="1" applyFill="1" applyAlignment="1">
      <alignment horizontal="center"/>
    </xf>
    <xf numFmtId="0" fontId="27" fillId="36" borderId="0" xfId="0" applyFont="1" applyFill="1" applyAlignment="1">
      <alignment/>
    </xf>
    <xf numFmtId="0" fontId="0" fillId="0" borderId="0" xfId="0" applyAlignment="1">
      <alignment horizontal="center"/>
    </xf>
    <xf numFmtId="0" fontId="57" fillId="0" borderId="0" xfId="0" applyFont="1" applyAlignment="1">
      <alignment horizontal="right"/>
    </xf>
    <xf numFmtId="0" fontId="57" fillId="0" borderId="0" xfId="0" applyFont="1" applyAlignment="1">
      <alignment horizontal="center"/>
    </xf>
    <xf numFmtId="1" fontId="57" fillId="0" borderId="0" xfId="0" applyNumberFormat="1" applyFont="1" applyAlignment="1">
      <alignment horizontal="center"/>
    </xf>
    <xf numFmtId="0" fontId="26" fillId="0" borderId="0" xfId="0" applyFont="1" applyAlignment="1">
      <alignment horizontal="center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0" fillId="0" borderId="11" xfId="0" applyBorder="1" applyAlignment="1">
      <alignment/>
    </xf>
    <xf numFmtId="0" fontId="26" fillId="37" borderId="10" xfId="0" applyFont="1" applyFill="1" applyBorder="1" applyAlignment="1">
      <alignment/>
    </xf>
    <xf numFmtId="0" fontId="26" fillId="37" borderId="11" xfId="0" applyFont="1" applyFill="1" applyBorder="1" applyAlignment="1">
      <alignment/>
    </xf>
    <xf numFmtId="0" fontId="26" fillId="37" borderId="11" xfId="0" applyFont="1" applyFill="1" applyBorder="1" applyAlignment="1">
      <alignment horizontal="center"/>
    </xf>
    <xf numFmtId="0" fontId="31" fillId="37" borderId="11" xfId="0" applyFont="1" applyFill="1" applyBorder="1" applyAlignment="1">
      <alignment/>
    </xf>
    <xf numFmtId="0" fontId="19" fillId="37" borderId="11" xfId="0" applyFont="1" applyFill="1" applyBorder="1" applyAlignment="1">
      <alignment/>
    </xf>
    <xf numFmtId="0" fontId="19" fillId="37" borderId="11" xfId="0" applyFont="1" applyFill="1" applyBorder="1" applyAlignment="1">
      <alignment horizontal="center"/>
    </xf>
    <xf numFmtId="0" fontId="19" fillId="37" borderId="13" xfId="0" applyFont="1" applyFill="1" applyBorder="1" applyAlignment="1">
      <alignment/>
    </xf>
    <xf numFmtId="0" fontId="20" fillId="0" borderId="0" xfId="0" applyFont="1" applyAlignment="1">
      <alignment horizontal="center"/>
    </xf>
    <xf numFmtId="0" fontId="32" fillId="0" borderId="0" xfId="0" applyFont="1" applyAlignment="1">
      <alignment horizontal="center" textRotation="90"/>
    </xf>
    <xf numFmtId="0" fontId="26" fillId="0" borderId="0" xfId="0" applyFont="1" applyAlignment="1">
      <alignment horizontal="center" textRotation="90"/>
    </xf>
    <xf numFmtId="49" fontId="33" fillId="0" borderId="17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21" fillId="0" borderId="15" xfId="0" applyFont="1" applyBorder="1" applyAlignment="1">
      <alignment horizontal="center"/>
    </xf>
    <xf numFmtId="0" fontId="0" fillId="0" borderId="14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/>
      <protection locked="0"/>
    </xf>
    <xf numFmtId="0" fontId="21" fillId="38" borderId="14" xfId="0" applyFont="1" applyFill="1" applyBorder="1" applyAlignment="1">
      <alignment horizontal="center"/>
    </xf>
    <xf numFmtId="0" fontId="21" fillId="39" borderId="14" xfId="0" applyFont="1" applyFill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27" fillId="0" borderId="0" xfId="0" applyFont="1" applyAlignment="1" applyProtection="1">
      <alignment/>
      <protection locked="0"/>
    </xf>
    <xf numFmtId="0" fontId="25" fillId="39" borderId="20" xfId="0" applyFont="1" applyFill="1" applyBorder="1" applyAlignment="1">
      <alignment/>
    </xf>
    <xf numFmtId="0" fontId="25" fillId="39" borderId="20" xfId="0" applyFont="1" applyFill="1" applyBorder="1" applyAlignment="1">
      <alignment horizontal="center"/>
    </xf>
    <xf numFmtId="9" fontId="21" fillId="39" borderId="20" xfId="0" applyNumberFormat="1" applyFont="1" applyFill="1" applyBorder="1" applyAlignment="1">
      <alignment horizontal="center"/>
    </xf>
    <xf numFmtId="9" fontId="21" fillId="39" borderId="14" xfId="0" applyNumberFormat="1" applyFont="1" applyFill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26" fillId="37" borderId="23" xfId="0" applyFont="1" applyFill="1" applyBorder="1" applyAlignment="1">
      <alignment/>
    </xf>
    <xf numFmtId="0" fontId="26" fillId="37" borderId="23" xfId="0" applyFont="1" applyFill="1" applyBorder="1" applyAlignment="1">
      <alignment horizontal="center"/>
    </xf>
    <xf numFmtId="0" fontId="0" fillId="37" borderId="23" xfId="0" applyFill="1" applyBorder="1" applyAlignment="1">
      <alignment horizontal="center"/>
    </xf>
    <xf numFmtId="0" fontId="0" fillId="37" borderId="17" xfId="0" applyFill="1" applyBorder="1" applyAlignment="1">
      <alignment horizontal="center"/>
    </xf>
    <xf numFmtId="0" fontId="0" fillId="37" borderId="14" xfId="0" applyFill="1" applyBorder="1" applyAlignment="1">
      <alignment/>
    </xf>
    <xf numFmtId="0" fontId="0" fillId="37" borderId="23" xfId="0" applyFill="1" applyBorder="1" applyAlignment="1">
      <alignment/>
    </xf>
    <xf numFmtId="0" fontId="25" fillId="39" borderId="14" xfId="0" applyFont="1" applyFill="1" applyBorder="1" applyAlignment="1">
      <alignment/>
    </xf>
    <xf numFmtId="0" fontId="25" fillId="39" borderId="14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0" fontId="26" fillId="37" borderId="0" xfId="0" applyFont="1" applyFill="1" applyAlignment="1">
      <alignment/>
    </xf>
    <xf numFmtId="0" fontId="26" fillId="37" borderId="0" xfId="0" applyFont="1" applyFill="1" applyAlignment="1">
      <alignment horizontal="center"/>
    </xf>
    <xf numFmtId="0" fontId="0" fillId="37" borderId="0" xfId="0" applyFill="1" applyAlignment="1">
      <alignment horizontal="center"/>
    </xf>
    <xf numFmtId="0" fontId="0" fillId="37" borderId="0" xfId="0" applyFill="1" applyAlignment="1">
      <alignment/>
    </xf>
    <xf numFmtId="0" fontId="21" fillId="40" borderId="14" xfId="0" applyFont="1" applyFill="1" applyBorder="1" applyAlignment="1">
      <alignment horizontal="center"/>
    </xf>
    <xf numFmtId="49" fontId="25" fillId="0" borderId="17" xfId="0" applyNumberFormat="1" applyFont="1" applyBorder="1" applyAlignment="1">
      <alignment horizontal="left" vertical="center"/>
    </xf>
    <xf numFmtId="0" fontId="25" fillId="0" borderId="17" xfId="0" applyFont="1" applyBorder="1" applyAlignment="1">
      <alignment horizontal="left" vertical="center"/>
    </xf>
    <xf numFmtId="49" fontId="33" fillId="0" borderId="14" xfId="0" applyNumberFormat="1" applyFont="1" applyBorder="1" applyAlignment="1">
      <alignment horizontal="left"/>
    </xf>
    <xf numFmtId="49" fontId="33" fillId="0" borderId="24" xfId="0" applyNumberFormat="1" applyFont="1" applyBorder="1" applyAlignment="1">
      <alignment horizontal="left"/>
    </xf>
    <xf numFmtId="0" fontId="34" fillId="0" borderId="14" xfId="0" applyFont="1" applyBorder="1" applyAlignment="1">
      <alignment horizontal="center"/>
    </xf>
    <xf numFmtId="0" fontId="20" fillId="0" borderId="0" xfId="0" applyFont="1" applyAlignment="1">
      <alignment/>
    </xf>
    <xf numFmtId="1" fontId="21" fillId="0" borderId="0" xfId="0" applyNumberFormat="1" applyFont="1" applyAlignment="1">
      <alignment horizontal="center"/>
    </xf>
    <xf numFmtId="1" fontId="21" fillId="0" borderId="14" xfId="0" applyNumberFormat="1" applyFont="1" applyBorder="1" applyAlignment="1">
      <alignment horizontal="center"/>
    </xf>
    <xf numFmtId="0" fontId="35" fillId="41" borderId="10" xfId="0" applyFont="1" applyFill="1" applyBorder="1" applyAlignment="1">
      <alignment/>
    </xf>
    <xf numFmtId="0" fontId="25" fillId="41" borderId="11" xfId="0" applyFont="1" applyFill="1" applyBorder="1" applyAlignment="1">
      <alignment/>
    </xf>
    <xf numFmtId="0" fontId="25" fillId="41" borderId="11" xfId="0" applyFont="1" applyFill="1" applyBorder="1" applyAlignment="1">
      <alignment horizontal="center"/>
    </xf>
    <xf numFmtId="0" fontId="19" fillId="41" borderId="11" xfId="0" applyFont="1" applyFill="1" applyBorder="1" applyAlignment="1">
      <alignment horizontal="center"/>
    </xf>
    <xf numFmtId="0" fontId="19" fillId="41" borderId="14" xfId="0" applyFont="1" applyFill="1" applyBorder="1" applyAlignment="1">
      <alignment horizontal="center"/>
    </xf>
    <xf numFmtId="0" fontId="19" fillId="41" borderId="11" xfId="0" applyFont="1" applyFill="1" applyBorder="1" applyAlignment="1">
      <alignment/>
    </xf>
    <xf numFmtId="0" fontId="25" fillId="0" borderId="11" xfId="0" applyFont="1" applyBorder="1" applyAlignment="1">
      <alignment/>
    </xf>
    <xf numFmtId="0" fontId="25" fillId="0" borderId="11" xfId="0" applyFont="1" applyBorder="1" applyAlignment="1">
      <alignment horizontal="center"/>
    </xf>
    <xf numFmtId="0" fontId="0" fillId="37" borderId="11" xfId="0" applyFill="1" applyBorder="1" applyAlignment="1">
      <alignment horizontal="center"/>
    </xf>
    <xf numFmtId="0" fontId="26" fillId="37" borderId="14" xfId="0" applyFont="1" applyFill="1" applyBorder="1" applyAlignment="1">
      <alignment horizontal="center"/>
    </xf>
    <xf numFmtId="0" fontId="0" fillId="37" borderId="11" xfId="0" applyFill="1" applyBorder="1" applyAlignment="1">
      <alignment/>
    </xf>
    <xf numFmtId="49" fontId="25" fillId="0" borderId="14" xfId="0" applyNumberFormat="1" applyFont="1" applyBorder="1" applyAlignment="1">
      <alignment horizontal="left" vertical="center"/>
    </xf>
    <xf numFmtId="11" fontId="25" fillId="0" borderId="14" xfId="0" applyNumberFormat="1" applyFont="1" applyBorder="1" applyAlignment="1">
      <alignment vertical="center"/>
    </xf>
    <xf numFmtId="49" fontId="25" fillId="0" borderId="24" xfId="0" applyNumberFormat="1" applyFont="1" applyBorder="1" applyAlignment="1">
      <alignment horizontal="left" vertic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49" fontId="25" fillId="0" borderId="14" xfId="0" applyNumberFormat="1" applyFont="1" applyBorder="1" applyAlignment="1">
      <alignment vertical="center"/>
    </xf>
    <xf numFmtId="49" fontId="0" fillId="0" borderId="0" xfId="0" applyNumberFormat="1" applyAlignment="1" applyProtection="1">
      <alignment/>
      <protection locked="0"/>
    </xf>
    <xf numFmtId="49" fontId="0" fillId="0" borderId="0" xfId="0" applyNumberFormat="1" applyAlignment="1" applyProtection="1">
      <alignment horizontal="left"/>
      <protection locked="0"/>
    </xf>
    <xf numFmtId="49" fontId="0" fillId="0" borderId="17" xfId="0" applyNumberFormat="1" applyBorder="1" applyAlignment="1">
      <alignment horizontal="left" vertical="center"/>
    </xf>
    <xf numFmtId="49" fontId="0" fillId="0" borderId="17" xfId="0" applyNumberFormat="1" applyBorder="1" applyAlignment="1">
      <alignment vertical="center"/>
    </xf>
    <xf numFmtId="49" fontId="33" fillId="0" borderId="17" xfId="0" applyNumberFormat="1" applyFont="1" applyBorder="1" applyAlignment="1">
      <alignment horizontal="left"/>
    </xf>
    <xf numFmtId="0" fontId="25" fillId="39" borderId="14" xfId="0" applyFont="1" applyFill="1" applyBorder="1" applyAlignment="1">
      <alignment horizontal="left"/>
    </xf>
    <xf numFmtId="0" fontId="20" fillId="0" borderId="23" xfId="0" applyFont="1" applyBorder="1" applyAlignment="1">
      <alignment/>
    </xf>
    <xf numFmtId="0" fontId="25" fillId="0" borderId="23" xfId="0" applyFont="1" applyBorder="1" applyAlignment="1">
      <alignment/>
    </xf>
    <xf numFmtId="0" fontId="25" fillId="0" borderId="23" xfId="0" applyFont="1" applyBorder="1" applyAlignment="1">
      <alignment horizontal="left"/>
    </xf>
    <xf numFmtId="0" fontId="26" fillId="37" borderId="11" xfId="0" applyFont="1" applyFill="1" applyBorder="1" applyAlignment="1">
      <alignment horizontal="left"/>
    </xf>
    <xf numFmtId="49" fontId="0" fillId="0" borderId="17" xfId="0" applyNumberFormat="1" applyBorder="1" applyAlignment="1">
      <alignment/>
    </xf>
    <xf numFmtId="49" fontId="0" fillId="0" borderId="17" xfId="0" applyNumberFormat="1" applyBorder="1" applyAlignment="1">
      <alignment horizontal="left"/>
    </xf>
    <xf numFmtId="49" fontId="33" fillId="0" borderId="22" xfId="0" applyNumberFormat="1" applyFont="1" applyBorder="1" applyAlignment="1">
      <alignment horizontal="left"/>
    </xf>
    <xf numFmtId="0" fontId="0" fillId="0" borderId="24" xfId="0" applyBorder="1" applyAlignment="1">
      <alignment horizontal="center"/>
    </xf>
    <xf numFmtId="0" fontId="20" fillId="0" borderId="0" xfId="0" applyFont="1" applyAlignment="1">
      <alignment horizontal="left"/>
    </xf>
    <xf numFmtId="9" fontId="21" fillId="0" borderId="0" xfId="0" applyNumberFormat="1" applyFont="1" applyAlignment="1">
      <alignment horizontal="center"/>
    </xf>
    <xf numFmtId="9" fontId="21" fillId="0" borderId="14" xfId="0" applyNumberFormat="1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49" fontId="0" fillId="0" borderId="24" xfId="0" applyNumberFormat="1" applyBorder="1" applyAlignment="1">
      <alignment horizontal="left" vertical="center"/>
    </xf>
    <xf numFmtId="49" fontId="0" fillId="0" borderId="24" xfId="0" applyNumberFormat="1" applyBorder="1" applyAlignment="1">
      <alignment vertical="center"/>
    </xf>
    <xf numFmtId="49" fontId="0" fillId="0" borderId="14" xfId="0" applyNumberFormat="1" applyBorder="1" applyAlignment="1">
      <alignment horizontal="left" vertical="center"/>
    </xf>
    <xf numFmtId="49" fontId="0" fillId="0" borderId="14" xfId="0" applyNumberFormat="1" applyBorder="1" applyAlignment="1">
      <alignment vertical="center"/>
    </xf>
    <xf numFmtId="49" fontId="25" fillId="0" borderId="17" xfId="0" applyNumberFormat="1" applyFont="1" applyBorder="1" applyAlignment="1">
      <alignment vertical="center"/>
    </xf>
    <xf numFmtId="0" fontId="0" fillId="0" borderId="17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 applyProtection="1">
      <alignment horizontal="center"/>
      <protection locked="0"/>
    </xf>
    <xf numFmtId="0" fontId="19" fillId="0" borderId="23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20" fillId="0" borderId="17" xfId="0" applyFont="1" applyBorder="1" applyAlignment="1" applyProtection="1">
      <alignment/>
      <protection locked="0"/>
    </xf>
    <xf numFmtId="0" fontId="25" fillId="0" borderId="17" xfId="0" applyFont="1" applyBorder="1" applyAlignment="1" applyProtection="1">
      <alignment/>
      <protection locked="0"/>
    </xf>
    <xf numFmtId="0" fontId="20" fillId="0" borderId="17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6" fillId="0" borderId="0" xfId="0" applyFont="1" applyAlignment="1" applyProtection="1">
      <alignment/>
      <protection locked="0"/>
    </xf>
    <xf numFmtId="0" fontId="20" fillId="39" borderId="17" xfId="0" applyFont="1" applyFill="1" applyBorder="1" applyAlignment="1">
      <alignment horizontal="center"/>
    </xf>
    <xf numFmtId="0" fontId="20" fillId="39" borderId="17" xfId="0" applyFont="1" applyFill="1" applyBorder="1" applyAlignment="1">
      <alignment/>
    </xf>
    <xf numFmtId="0" fontId="25" fillId="39" borderId="17" xfId="0" applyFont="1" applyFill="1" applyBorder="1" applyAlignment="1">
      <alignment horizontal="center"/>
    </xf>
    <xf numFmtId="0" fontId="26" fillId="39" borderId="17" xfId="0" applyFont="1" applyFill="1" applyBorder="1" applyAlignment="1">
      <alignment horizontal="center"/>
    </xf>
    <xf numFmtId="9" fontId="21" fillId="39" borderId="17" xfId="0" applyNumberFormat="1" applyFont="1" applyFill="1" applyBorder="1" applyAlignment="1">
      <alignment horizontal="center"/>
    </xf>
    <xf numFmtId="0" fontId="0" fillId="0" borderId="17" xfId="0" applyBorder="1" applyAlignment="1" applyProtection="1">
      <alignment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42" borderId="17" xfId="0" applyFill="1" applyBorder="1" applyAlignment="1" applyProtection="1">
      <alignment/>
      <protection locked="0"/>
    </xf>
    <xf numFmtId="0" fontId="0" fillId="42" borderId="17" xfId="0" applyFill="1" applyBorder="1" applyAlignment="1" applyProtection="1">
      <alignment horizontal="center"/>
      <protection locked="0"/>
    </xf>
    <xf numFmtId="0" fontId="0" fillId="0" borderId="17" xfId="0" applyBorder="1" applyAlignment="1">
      <alignment/>
    </xf>
    <xf numFmtId="0" fontId="20" fillId="39" borderId="25" xfId="0" applyFont="1" applyFill="1" applyBorder="1" applyAlignment="1">
      <alignment horizontal="center"/>
    </xf>
    <xf numFmtId="0" fontId="60" fillId="0" borderId="0" xfId="0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12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theme="9" tint="0.39994999766349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theme="9" tint="0.3999499976634979"/>
        </patternFill>
      </fill>
      <border/>
    </dxf>
    <dxf>
      <font>
        <color auto="1"/>
      </font>
      <fill>
        <patternFill>
          <bgColor rgb="FFFFC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571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14.8515625" style="0" customWidth="1"/>
    <col min="3" max="3" width="15.28125" style="0" customWidth="1"/>
    <col min="4" max="14" width="4.7109375" style="0" customWidth="1"/>
    <col min="15" max="19" width="4.28125" style="0" customWidth="1"/>
    <col min="20" max="20" width="0" style="0" hidden="1" customWidth="1"/>
    <col min="21" max="21" width="4.28125" style="0" customWidth="1"/>
    <col min="22" max="23" width="5.421875" style="0" customWidth="1"/>
    <col min="24" max="24" width="5.28125" style="0" customWidth="1"/>
  </cols>
  <sheetData>
    <row r="1" spans="1:24" ht="28.5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X1" s="3"/>
    </row>
    <row r="2" spans="1:24" ht="15.75" thickBot="1">
      <c r="A2" s="4" t="s">
        <v>1</v>
      </c>
      <c r="B2" s="5" t="s">
        <v>2</v>
      </c>
      <c r="C2" s="5"/>
      <c r="D2" s="6">
        <f aca="true" t="shared" si="0" ref="D2:N2">+IF(+COUNT((D8:D41),(D49:D126))&gt;0,1,0)</f>
        <v>1</v>
      </c>
      <c r="E2" s="6">
        <f t="shared" si="0"/>
        <v>1</v>
      </c>
      <c r="F2" s="6">
        <f t="shared" si="0"/>
        <v>1</v>
      </c>
      <c r="G2" s="6">
        <f t="shared" si="0"/>
        <v>1</v>
      </c>
      <c r="H2" s="6">
        <f t="shared" si="0"/>
        <v>1</v>
      </c>
      <c r="I2" s="6">
        <f t="shared" si="0"/>
        <v>1</v>
      </c>
      <c r="J2" s="6">
        <f t="shared" si="0"/>
        <v>1</v>
      </c>
      <c r="K2" s="6">
        <f t="shared" si="0"/>
        <v>1</v>
      </c>
      <c r="L2" s="6">
        <f t="shared" si="0"/>
        <v>1</v>
      </c>
      <c r="M2" s="6">
        <f t="shared" si="0"/>
        <v>1</v>
      </c>
      <c r="N2" s="6">
        <f t="shared" si="0"/>
        <v>0</v>
      </c>
      <c r="O2" s="6"/>
      <c r="P2" s="7"/>
      <c r="Q2" s="6"/>
      <c r="R2" s="6"/>
      <c r="S2" s="6"/>
      <c r="T2" s="6"/>
      <c r="U2" s="6"/>
      <c r="V2" s="8"/>
      <c r="X2" s="3"/>
    </row>
    <row r="3" spans="1:24" ht="16.5" thickBot="1">
      <c r="A3" s="9" t="s">
        <v>3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1"/>
      <c r="Q3" s="10"/>
      <c r="R3" s="10"/>
      <c r="S3" s="10"/>
      <c r="T3" s="10"/>
      <c r="U3" s="10"/>
      <c r="V3" s="12"/>
      <c r="W3" s="12"/>
      <c r="X3" s="12"/>
    </row>
    <row r="4" spans="1:24" ht="15.75" thickBot="1">
      <c r="A4" s="13" t="s">
        <v>4</v>
      </c>
      <c r="B4" s="13"/>
      <c r="C4" s="14"/>
      <c r="D4" s="15"/>
      <c r="E4" s="16"/>
      <c r="F4" s="16"/>
      <c r="G4" s="15"/>
      <c r="H4" s="16"/>
      <c r="I4" s="16"/>
      <c r="J4" s="16"/>
      <c r="K4" s="16"/>
      <c r="L4" s="16"/>
      <c r="M4" s="15"/>
      <c r="N4" s="16"/>
      <c r="O4" s="17" t="s">
        <v>5</v>
      </c>
      <c r="P4" s="18" t="s">
        <v>6</v>
      </c>
      <c r="Q4" s="18">
        <v>7</v>
      </c>
      <c r="R4" s="18" t="s">
        <v>7</v>
      </c>
      <c r="S4" s="18" t="s">
        <v>7</v>
      </c>
      <c r="T4" s="16"/>
      <c r="U4" s="16"/>
      <c r="V4" s="19" t="s">
        <v>8</v>
      </c>
      <c r="X4" s="3"/>
    </row>
    <row r="5" spans="1:24" ht="16.5" thickBot="1">
      <c r="A5" s="20"/>
      <c r="B5" s="20"/>
      <c r="C5" s="21" t="s">
        <v>9</v>
      </c>
      <c r="D5" s="22">
        <f>+TOTAL</f>
        <v>274</v>
      </c>
      <c r="G5" s="23"/>
      <c r="K5" s="24" t="s">
        <v>10</v>
      </c>
      <c r="L5" s="25" t="s">
        <v>7</v>
      </c>
      <c r="M5" s="25" t="s">
        <v>6</v>
      </c>
      <c r="N5" s="26" t="s">
        <v>7</v>
      </c>
      <c r="O5" s="27"/>
      <c r="P5" s="28" t="s">
        <v>7</v>
      </c>
      <c r="Q5" s="29">
        <f>COUNTIF(P221:P555,"&gt;7")</f>
        <v>67</v>
      </c>
      <c r="R5" s="30" t="s">
        <v>7</v>
      </c>
      <c r="S5" s="30" t="s">
        <v>7</v>
      </c>
      <c r="U5" t="s">
        <v>7</v>
      </c>
      <c r="V5" s="31">
        <f>+W258+W296+W380+W466+W556</f>
        <v>0</v>
      </c>
      <c r="X5" s="3" t="s">
        <v>7</v>
      </c>
    </row>
    <row r="6" spans="1:24" ht="16.5" thickBot="1">
      <c r="A6" s="32" t="s">
        <v>11</v>
      </c>
      <c r="B6" s="33" t="s">
        <v>12</v>
      </c>
      <c r="C6" s="34" t="s">
        <v>13</v>
      </c>
      <c r="D6" s="34" t="s">
        <v>14</v>
      </c>
      <c r="E6" s="35"/>
      <c r="F6" s="36"/>
      <c r="G6" s="37"/>
      <c r="H6" s="36"/>
      <c r="I6" s="36"/>
      <c r="J6" s="36"/>
      <c r="K6" s="36"/>
      <c r="L6" s="36"/>
      <c r="M6" s="37" t="s">
        <v>7</v>
      </c>
      <c r="N6" s="36" t="s">
        <v>7</v>
      </c>
      <c r="O6" s="36"/>
      <c r="P6" s="36"/>
      <c r="Q6" s="36"/>
      <c r="R6" s="36"/>
      <c r="S6" s="36"/>
      <c r="T6" s="36"/>
      <c r="U6" s="36"/>
      <c r="V6" s="38"/>
      <c r="X6" s="3"/>
    </row>
    <row r="7" spans="1:24" ht="74.25">
      <c r="A7" s="39" t="s">
        <v>15</v>
      </c>
      <c r="B7" s="39" t="s">
        <v>16</v>
      </c>
      <c r="C7" s="39" t="s">
        <v>17</v>
      </c>
      <c r="D7" s="40" t="s">
        <v>18</v>
      </c>
      <c r="E7" s="40" t="s">
        <v>19</v>
      </c>
      <c r="F7" s="40" t="s">
        <v>20</v>
      </c>
      <c r="G7" s="40" t="s">
        <v>21</v>
      </c>
      <c r="H7" s="40" t="s">
        <v>22</v>
      </c>
      <c r="I7" s="40" t="s">
        <v>23</v>
      </c>
      <c r="J7" s="40" t="s">
        <v>24</v>
      </c>
      <c r="K7" s="40" t="s">
        <v>25</v>
      </c>
      <c r="L7" s="40" t="s">
        <v>26</v>
      </c>
      <c r="M7" s="40" t="s">
        <v>27</v>
      </c>
      <c r="N7" s="40" t="s">
        <v>23</v>
      </c>
      <c r="O7" s="41" t="s">
        <v>28</v>
      </c>
      <c r="P7" s="41" t="s">
        <v>29</v>
      </c>
      <c r="Q7" s="41" t="s">
        <v>30</v>
      </c>
      <c r="R7" s="41" t="s">
        <v>31</v>
      </c>
      <c r="S7" s="41" t="s">
        <v>32</v>
      </c>
      <c r="T7" s="41" t="s">
        <v>33</v>
      </c>
      <c r="U7" s="41" t="s">
        <v>34</v>
      </c>
      <c r="V7" s="41" t="s">
        <v>35</v>
      </c>
      <c r="W7" s="41" t="s">
        <v>36</v>
      </c>
      <c r="X7" s="41" t="s">
        <v>37</v>
      </c>
    </row>
    <row r="8" spans="1:24" ht="15">
      <c r="A8" s="42" t="s">
        <v>38</v>
      </c>
      <c r="B8" s="42" t="s">
        <v>39</v>
      </c>
      <c r="C8" s="42" t="s">
        <v>40</v>
      </c>
      <c r="D8" s="43" t="s">
        <v>7</v>
      </c>
      <c r="E8" s="43">
        <v>7</v>
      </c>
      <c r="F8" s="43">
        <v>14</v>
      </c>
      <c r="G8" s="43" t="s">
        <v>7</v>
      </c>
      <c r="H8" s="43">
        <v>14</v>
      </c>
      <c r="I8" s="43">
        <v>13</v>
      </c>
      <c r="J8" s="43">
        <v>12</v>
      </c>
      <c r="K8" s="43" t="s">
        <v>7</v>
      </c>
      <c r="L8" s="43">
        <v>19</v>
      </c>
      <c r="M8" s="43">
        <v>9</v>
      </c>
      <c r="N8" s="43" t="s">
        <v>7</v>
      </c>
      <c r="O8" s="44">
        <f>SUM(D8:N8)</f>
        <v>88</v>
      </c>
      <c r="P8" s="44">
        <f>COUNT(D8:N8)</f>
        <v>7</v>
      </c>
      <c r="Q8" s="44">
        <f>IF(P8&lt;9,0,+SMALL(D8:N8,1))</f>
        <v>0</v>
      </c>
      <c r="R8" s="44">
        <f>IF(P8&lt;10,0,+SMALL(D8:N8,2))</f>
        <v>0</v>
      </c>
      <c r="S8" s="44">
        <f>IF(P8&lt;11,0,+SMALL(D8:N8,3))</f>
        <v>0</v>
      </c>
      <c r="T8" s="44">
        <f>IF(P8&lt;12,0,+SMALL(D8:N8,4))</f>
        <v>0</v>
      </c>
      <c r="U8" s="44">
        <f>O8-Q8-R8-S8</f>
        <v>88</v>
      </c>
      <c r="V8" s="44">
        <f>+IF(+COUNT(D8:N8)&gt;0,RANK(U8,$U$8:$U$43,0),"")</f>
        <v>1</v>
      </c>
      <c r="W8" s="45" t="str">
        <f>IF((OR(P8&gt;7,X8="C")),1," ")</f>
        <v> </v>
      </c>
      <c r="X8" s="43" t="s">
        <v>7</v>
      </c>
    </row>
    <row r="9" spans="1:24" ht="15">
      <c r="A9" s="42" t="s">
        <v>41</v>
      </c>
      <c r="B9" s="42" t="s">
        <v>42</v>
      </c>
      <c r="C9" s="42" t="s">
        <v>43</v>
      </c>
      <c r="D9" s="43">
        <v>9</v>
      </c>
      <c r="E9" s="43">
        <v>9</v>
      </c>
      <c r="F9" s="43">
        <v>7</v>
      </c>
      <c r="G9" s="43">
        <v>12</v>
      </c>
      <c r="H9" s="43">
        <v>8</v>
      </c>
      <c r="I9" s="43">
        <v>16</v>
      </c>
      <c r="J9" s="43">
        <v>10</v>
      </c>
      <c r="K9" s="43" t="s">
        <v>7</v>
      </c>
      <c r="L9" s="43">
        <v>12</v>
      </c>
      <c r="M9" s="43">
        <v>9</v>
      </c>
      <c r="N9" s="43" t="s">
        <v>7</v>
      </c>
      <c r="O9" s="44">
        <f>SUM(D9:N9)</f>
        <v>92</v>
      </c>
      <c r="P9" s="44">
        <f>COUNT(D9:N9)</f>
        <v>9</v>
      </c>
      <c r="Q9" s="44">
        <f>IF(P9&lt;9,0,+SMALL(D9:N9,1))</f>
        <v>7</v>
      </c>
      <c r="R9" s="44">
        <f>IF(P9&lt;10,0,+SMALL(D9:N9,2))</f>
        <v>0</v>
      </c>
      <c r="S9" s="44">
        <f>IF(P9&lt;11,0,+SMALL(D9:N9,3))</f>
        <v>0</v>
      </c>
      <c r="T9" s="44">
        <f>IF(P9&lt;12,0,+SMALL(D9:N9,4))</f>
        <v>0</v>
      </c>
      <c r="U9" s="44">
        <f>O9-Q9-R9-S9</f>
        <v>85</v>
      </c>
      <c r="V9" s="44">
        <f>+IF(+COUNT(D9:N9)&gt;0,RANK(U9,$U$8:$U$43,0),"")</f>
        <v>2</v>
      </c>
      <c r="W9" s="45">
        <f>IF((OR(P9&gt;7,X9="C")),1," ")</f>
        <v>1</v>
      </c>
      <c r="X9" s="43" t="s">
        <v>7</v>
      </c>
    </row>
    <row r="10" spans="1:24" ht="15">
      <c r="A10" s="42" t="s">
        <v>44</v>
      </c>
      <c r="B10" s="42" t="s">
        <v>45</v>
      </c>
      <c r="C10" s="42" t="s">
        <v>46</v>
      </c>
      <c r="D10" s="43">
        <v>10</v>
      </c>
      <c r="E10" s="43">
        <v>5</v>
      </c>
      <c r="F10" s="43">
        <v>10</v>
      </c>
      <c r="G10" s="43">
        <v>9</v>
      </c>
      <c r="H10" s="43">
        <v>8</v>
      </c>
      <c r="I10" s="43">
        <v>15</v>
      </c>
      <c r="J10" s="43" t="s">
        <v>7</v>
      </c>
      <c r="K10" s="43">
        <v>9</v>
      </c>
      <c r="L10" s="43">
        <v>11</v>
      </c>
      <c r="M10" s="43" t="s">
        <v>7</v>
      </c>
      <c r="N10" s="43" t="s">
        <v>7</v>
      </c>
      <c r="O10" s="44">
        <f>SUM(D10:N10)</f>
        <v>77</v>
      </c>
      <c r="P10" s="44">
        <f>COUNT(D10:N10)</f>
        <v>8</v>
      </c>
      <c r="Q10" s="44">
        <f>IF(P10&lt;9,0,+SMALL(D10:N10,1))</f>
        <v>0</v>
      </c>
      <c r="R10" s="44">
        <f>IF(P10&lt;10,0,+SMALL(D10:N10,2))</f>
        <v>0</v>
      </c>
      <c r="S10" s="44">
        <f>IF(P10&lt;11,0,+SMALL(D10:N10,3))</f>
        <v>0</v>
      </c>
      <c r="T10" s="44">
        <f>IF(P10&lt;12,0,+SMALL(D10:N10,4))</f>
        <v>0</v>
      </c>
      <c r="U10" s="44">
        <f>O10-Q10-R10-S10</f>
        <v>77</v>
      </c>
      <c r="V10" s="44">
        <f>+IF(+COUNT(D10:N10)&gt;0,RANK(U10,$U$8:$U$43,0),"")</f>
        <v>3</v>
      </c>
      <c r="W10" s="45">
        <f>IF((OR(P10&gt;7,X10="C")),1," ")</f>
        <v>1</v>
      </c>
      <c r="X10" s="43" t="s">
        <v>7</v>
      </c>
    </row>
    <row r="11" spans="1:24" ht="15">
      <c r="A11" s="42" t="s">
        <v>47</v>
      </c>
      <c r="B11" s="42" t="s">
        <v>48</v>
      </c>
      <c r="C11" s="42" t="s">
        <v>40</v>
      </c>
      <c r="D11" s="43">
        <v>14</v>
      </c>
      <c r="E11" s="43">
        <v>7</v>
      </c>
      <c r="F11" s="43">
        <v>10</v>
      </c>
      <c r="G11" s="43">
        <v>19</v>
      </c>
      <c r="H11" s="43" t="s">
        <v>7</v>
      </c>
      <c r="I11" s="43">
        <v>14</v>
      </c>
      <c r="J11" s="43" t="s">
        <v>7</v>
      </c>
      <c r="K11" s="43" t="s">
        <v>7</v>
      </c>
      <c r="L11" s="43" t="s">
        <v>7</v>
      </c>
      <c r="M11" s="43">
        <v>13</v>
      </c>
      <c r="N11" s="43" t="s">
        <v>7</v>
      </c>
      <c r="O11" s="44">
        <f>SUM(D11:N11)</f>
        <v>77</v>
      </c>
      <c r="P11" s="44">
        <f>COUNT(D11:N11)</f>
        <v>6</v>
      </c>
      <c r="Q11" s="44">
        <f>IF(P11&lt;9,0,+SMALL(D11:N11,1))</f>
        <v>0</v>
      </c>
      <c r="R11" s="44">
        <f>IF(P11&lt;10,0,+SMALL(D11:N11,2))</f>
        <v>0</v>
      </c>
      <c r="S11" s="44">
        <f>IF(P11&lt;11,0,+SMALL(D11:N11,3))</f>
        <v>0</v>
      </c>
      <c r="T11" s="44">
        <f>IF(P11&lt;12,0,+SMALL(D11:N11,4))</f>
        <v>0</v>
      </c>
      <c r="U11" s="44">
        <f>O11-Q11-R11-S11</f>
        <v>77</v>
      </c>
      <c r="V11" s="44">
        <f>+IF(+COUNT(D11:N11)&gt;0,RANK(U11,$U$8:$U$43,0),"")</f>
        <v>3</v>
      </c>
      <c r="W11" s="45" t="str">
        <f>IF((OR(P11&gt;7,X11="C")),1," ")</f>
        <v> </v>
      </c>
      <c r="X11" s="43" t="s">
        <v>7</v>
      </c>
    </row>
    <row r="12" spans="1:24" ht="15">
      <c r="A12" s="42" t="s">
        <v>49</v>
      </c>
      <c r="B12" s="42" t="s">
        <v>50</v>
      </c>
      <c r="C12" s="42" t="s">
        <v>51</v>
      </c>
      <c r="D12" s="43" t="s">
        <v>7</v>
      </c>
      <c r="E12" s="43" t="s">
        <v>7</v>
      </c>
      <c r="F12" s="43">
        <v>9</v>
      </c>
      <c r="G12" s="43">
        <v>12</v>
      </c>
      <c r="H12" s="43">
        <v>17</v>
      </c>
      <c r="I12" s="43">
        <v>17</v>
      </c>
      <c r="J12" s="43" t="s">
        <v>7</v>
      </c>
      <c r="K12" s="43" t="s">
        <v>7</v>
      </c>
      <c r="L12" s="43">
        <v>17</v>
      </c>
      <c r="M12" s="43" t="s">
        <v>7</v>
      </c>
      <c r="N12" s="43" t="s">
        <v>7</v>
      </c>
      <c r="O12" s="44">
        <f>SUM(D12:N12)</f>
        <v>72</v>
      </c>
      <c r="P12" s="44">
        <f>COUNT(D12:N12)</f>
        <v>5</v>
      </c>
      <c r="Q12" s="44">
        <f>IF(P12&lt;9,0,+SMALL(D12:N12,1))</f>
        <v>0</v>
      </c>
      <c r="R12" s="44">
        <f>IF(P12&lt;10,0,+SMALL(D12:N12,2))</f>
        <v>0</v>
      </c>
      <c r="S12" s="44">
        <f>IF(P12&lt;11,0,+SMALL(D12:N12,3))</f>
        <v>0</v>
      </c>
      <c r="T12" s="44">
        <f>IF(P12&lt;12,0,+SMALL(D12:N12,4))</f>
        <v>0</v>
      </c>
      <c r="U12" s="44">
        <f>O12-Q12-R12-S12</f>
        <v>72</v>
      </c>
      <c r="V12" s="44">
        <f>+IF(+COUNT(D12:N12)&gt;0,RANK(U12,$U$8:$U$43,0),"")</f>
        <v>5</v>
      </c>
      <c r="W12" s="45" t="str">
        <f>IF((OR(P12&gt;7,X12="C")),1," ")</f>
        <v> </v>
      </c>
      <c r="X12" s="43" t="s">
        <v>7</v>
      </c>
    </row>
    <row r="13" spans="1:24" ht="15">
      <c r="A13" s="42" t="s">
        <v>52</v>
      </c>
      <c r="B13" s="42" t="s">
        <v>53</v>
      </c>
      <c r="C13" s="42" t="s">
        <v>54</v>
      </c>
      <c r="D13" s="43">
        <v>9</v>
      </c>
      <c r="E13" s="43">
        <v>2</v>
      </c>
      <c r="F13" s="43">
        <v>11</v>
      </c>
      <c r="G13" s="43">
        <v>8</v>
      </c>
      <c r="H13" s="43">
        <v>13</v>
      </c>
      <c r="I13" s="43">
        <v>8</v>
      </c>
      <c r="J13" s="43">
        <v>3</v>
      </c>
      <c r="K13" s="43" t="s">
        <v>7</v>
      </c>
      <c r="L13" s="43">
        <v>9</v>
      </c>
      <c r="M13" s="43">
        <v>7</v>
      </c>
      <c r="N13" s="43" t="s">
        <v>7</v>
      </c>
      <c r="O13" s="44">
        <f>SUM(D13:N13)</f>
        <v>70</v>
      </c>
      <c r="P13" s="44">
        <f>COUNT(D13:N13)</f>
        <v>9</v>
      </c>
      <c r="Q13" s="44">
        <f>IF(P13&lt;9,0,+SMALL(D13:N13,1))</f>
        <v>2</v>
      </c>
      <c r="R13" s="44">
        <f>IF(P13&lt;10,0,+SMALL(D13:N13,2))</f>
        <v>0</v>
      </c>
      <c r="S13" s="44">
        <f>IF(P13&lt;11,0,+SMALL(D13:N13,3))</f>
        <v>0</v>
      </c>
      <c r="T13" s="44">
        <f>IF(P13&lt;12,0,+SMALL(D13:N13,4))</f>
        <v>0</v>
      </c>
      <c r="U13" s="44">
        <f>O13-Q13-R13-S13</f>
        <v>68</v>
      </c>
      <c r="V13" s="44">
        <f>+IF(+COUNT(D13:N13)&gt;0,RANK(U13,$U$8:$U$43,0),"")</f>
        <v>6</v>
      </c>
      <c r="W13" s="45">
        <f>IF((OR(P13&gt;7,X13="C")),1," ")</f>
        <v>1</v>
      </c>
      <c r="X13" s="43" t="s">
        <v>7</v>
      </c>
    </row>
    <row r="14" spans="1:24" ht="15">
      <c r="A14" s="42" t="s">
        <v>55</v>
      </c>
      <c r="B14" s="42" t="s">
        <v>56</v>
      </c>
      <c r="C14" s="42" t="s">
        <v>57</v>
      </c>
      <c r="D14" s="43">
        <v>5</v>
      </c>
      <c r="E14" s="43">
        <v>10</v>
      </c>
      <c r="F14" s="43">
        <v>2</v>
      </c>
      <c r="G14" s="43">
        <v>8</v>
      </c>
      <c r="H14" s="43" t="s">
        <v>7</v>
      </c>
      <c r="I14" s="43">
        <v>11</v>
      </c>
      <c r="J14" s="43">
        <v>5</v>
      </c>
      <c r="K14" s="43" t="s">
        <v>7</v>
      </c>
      <c r="L14" s="43">
        <v>14</v>
      </c>
      <c r="M14" s="43">
        <v>6</v>
      </c>
      <c r="N14" s="43" t="s">
        <v>7</v>
      </c>
      <c r="O14" s="44">
        <f>SUM(D14:N14)</f>
        <v>61</v>
      </c>
      <c r="P14" s="44">
        <f>COUNT(D14:N14)</f>
        <v>8</v>
      </c>
      <c r="Q14" s="44">
        <f>IF(P14&lt;9,0,+SMALL(D14:N14,1))</f>
        <v>0</v>
      </c>
      <c r="R14" s="44">
        <f>IF(P14&lt;10,0,+SMALL(D14:N14,2))</f>
        <v>0</v>
      </c>
      <c r="S14" s="44">
        <f>IF(P14&lt;11,0,+SMALL(D14:N14,3))</f>
        <v>0</v>
      </c>
      <c r="T14" s="44">
        <f>IF(P14&lt;12,0,+SMALL(D14:N14,4))</f>
        <v>0</v>
      </c>
      <c r="U14" s="44">
        <f>O14-Q14-R14-S14</f>
        <v>61</v>
      </c>
      <c r="V14" s="44">
        <f>+IF(+COUNT(D14:N14)&gt;0,RANK(U14,$U$8:$U$43,0),"")</f>
        <v>7</v>
      </c>
      <c r="W14" s="45">
        <f>IF((OR(P14&gt;7,X14="C")),1," ")</f>
        <v>1</v>
      </c>
      <c r="X14" s="43" t="s">
        <v>7</v>
      </c>
    </row>
    <row r="15" spans="1:24" ht="15">
      <c r="A15" s="42" t="s">
        <v>58</v>
      </c>
      <c r="B15" s="42" t="s">
        <v>59</v>
      </c>
      <c r="C15" s="42" t="s">
        <v>60</v>
      </c>
      <c r="D15" s="43">
        <v>9</v>
      </c>
      <c r="E15" s="43">
        <v>8</v>
      </c>
      <c r="F15" s="43" t="s">
        <v>7</v>
      </c>
      <c r="G15" s="43">
        <v>5</v>
      </c>
      <c r="H15" s="43">
        <v>11</v>
      </c>
      <c r="I15" s="43">
        <v>5</v>
      </c>
      <c r="J15" s="43">
        <v>7</v>
      </c>
      <c r="K15" s="43" t="s">
        <v>7</v>
      </c>
      <c r="L15" s="43">
        <v>11</v>
      </c>
      <c r="M15" s="43">
        <v>5</v>
      </c>
      <c r="N15" s="43" t="s">
        <v>7</v>
      </c>
      <c r="O15" s="44">
        <f>SUM(D15:N15)</f>
        <v>61</v>
      </c>
      <c r="P15" s="44">
        <f>COUNT(D15:N15)</f>
        <v>8</v>
      </c>
      <c r="Q15" s="44">
        <f>IF(P15&lt;9,0,+SMALL(D15:N15,1))</f>
        <v>0</v>
      </c>
      <c r="R15" s="44">
        <f>IF(P15&lt;10,0,+SMALL(D15:N15,2))</f>
        <v>0</v>
      </c>
      <c r="S15" s="44">
        <f>IF(P15&lt;11,0,+SMALL(D15:N15,3))</f>
        <v>0</v>
      </c>
      <c r="T15" s="44">
        <f>IF(P15&lt;12,0,+SMALL(D15:N15,4))</f>
        <v>0</v>
      </c>
      <c r="U15" s="44">
        <f>O15-Q15-R15-S15</f>
        <v>61</v>
      </c>
      <c r="V15" s="44">
        <f>+IF(+COUNT(D15:N15)&gt;0,RANK(U15,$U$8:$U$43,0),"")</f>
        <v>7</v>
      </c>
      <c r="W15" s="45">
        <f>IF((OR(P15&gt;7,X15="C")),1," ")</f>
        <v>1</v>
      </c>
      <c r="X15" s="43" t="s">
        <v>7</v>
      </c>
    </row>
    <row r="16" spans="1:24" ht="15">
      <c r="A16" s="42" t="s">
        <v>61</v>
      </c>
      <c r="B16" s="42" t="s">
        <v>62</v>
      </c>
      <c r="C16" s="42" t="s">
        <v>63</v>
      </c>
      <c r="D16" s="43" t="s">
        <v>7</v>
      </c>
      <c r="E16" s="43" t="s">
        <v>7</v>
      </c>
      <c r="F16" s="43">
        <v>5</v>
      </c>
      <c r="G16" s="43">
        <v>16</v>
      </c>
      <c r="H16" s="43">
        <v>16</v>
      </c>
      <c r="I16" s="43" t="s">
        <v>7</v>
      </c>
      <c r="J16" s="43">
        <v>11</v>
      </c>
      <c r="K16" s="43" t="s">
        <v>7</v>
      </c>
      <c r="L16" s="43" t="s">
        <v>7</v>
      </c>
      <c r="M16" s="43" t="s">
        <v>7</v>
      </c>
      <c r="N16" s="43" t="s">
        <v>7</v>
      </c>
      <c r="O16" s="44">
        <f>SUM(D16:N16)</f>
        <v>48</v>
      </c>
      <c r="P16" s="44">
        <f>COUNT(D16:N16)</f>
        <v>4</v>
      </c>
      <c r="Q16" s="44">
        <f>IF(P16&lt;9,0,+SMALL(D16:N16,1))</f>
        <v>0</v>
      </c>
      <c r="R16" s="44">
        <f>IF(P16&lt;10,0,+SMALL(D16:N16,2))</f>
        <v>0</v>
      </c>
      <c r="S16" s="44">
        <f>IF(P16&lt;11,0,+SMALL(D16:N16,3))</f>
        <v>0</v>
      </c>
      <c r="T16" s="44">
        <f>IF(P16&lt;12,0,+SMALL(D16:N16,4))</f>
        <v>0</v>
      </c>
      <c r="U16" s="44">
        <f>O16-Q16-R16-S16</f>
        <v>48</v>
      </c>
      <c r="V16" s="44">
        <f>+IF(+COUNT(D16:N16)&gt;0,RANK(U16,$U$8:$U$43,0),"")</f>
        <v>9</v>
      </c>
      <c r="W16" s="45" t="str">
        <f>IF((OR(P16&gt;7,X16="C")),1," ")</f>
        <v> </v>
      </c>
      <c r="X16" s="43" t="s">
        <v>7</v>
      </c>
    </row>
    <row r="17" spans="1:24" ht="15">
      <c r="A17" s="42" t="s">
        <v>64</v>
      </c>
      <c r="B17" s="42" t="s">
        <v>65</v>
      </c>
      <c r="C17" s="42" t="s">
        <v>63</v>
      </c>
      <c r="D17" s="43">
        <v>15</v>
      </c>
      <c r="E17" s="43" t="s">
        <v>7</v>
      </c>
      <c r="F17" s="43" t="s">
        <v>7</v>
      </c>
      <c r="G17" s="43">
        <v>14</v>
      </c>
      <c r="H17" s="43">
        <v>7</v>
      </c>
      <c r="I17" s="43" t="s">
        <v>7</v>
      </c>
      <c r="J17" s="43">
        <v>11</v>
      </c>
      <c r="K17" s="43" t="s">
        <v>7</v>
      </c>
      <c r="L17" s="43" t="s">
        <v>7</v>
      </c>
      <c r="M17" s="43" t="s">
        <v>7</v>
      </c>
      <c r="N17" s="43" t="s">
        <v>7</v>
      </c>
      <c r="O17" s="44">
        <f>SUM(D17:N17)</f>
        <v>47</v>
      </c>
      <c r="P17" s="44">
        <f>COUNT(D17:N17)</f>
        <v>4</v>
      </c>
      <c r="Q17" s="44">
        <f>IF(P17&lt;9,0,+SMALL(D17:N17,1))</f>
        <v>0</v>
      </c>
      <c r="R17" s="44">
        <f>IF(P17&lt;10,0,+SMALL(D17:N17,2))</f>
        <v>0</v>
      </c>
      <c r="S17" s="44">
        <f>IF(P17&lt;11,0,+SMALL(D17:N17,3))</f>
        <v>0</v>
      </c>
      <c r="T17" s="44">
        <f>IF(P17&lt;12,0,+SMALL(D17:N17,4))</f>
        <v>0</v>
      </c>
      <c r="U17" s="44">
        <f>O17-Q17-R17-S17</f>
        <v>47</v>
      </c>
      <c r="V17" s="44">
        <f>+IF(+COUNT(D17:N17)&gt;0,RANK(U17,$U$8:$U$43,0),"")</f>
        <v>10</v>
      </c>
      <c r="W17" s="45" t="str">
        <f>IF((OR(P17&gt;7,X17="C")),1," ")</f>
        <v> </v>
      </c>
      <c r="X17" s="43" t="s">
        <v>7</v>
      </c>
    </row>
    <row r="18" spans="1:24" ht="15">
      <c r="A18" s="42" t="s">
        <v>66</v>
      </c>
      <c r="B18" s="42" t="s">
        <v>67</v>
      </c>
      <c r="C18" s="42" t="s">
        <v>68</v>
      </c>
      <c r="D18" s="43" t="s">
        <v>7</v>
      </c>
      <c r="E18" s="43">
        <v>11</v>
      </c>
      <c r="F18" s="43" t="s">
        <v>7</v>
      </c>
      <c r="G18" s="43">
        <v>12</v>
      </c>
      <c r="H18" s="43">
        <v>12</v>
      </c>
      <c r="I18" s="43" t="s">
        <v>7</v>
      </c>
      <c r="J18" s="43" t="s">
        <v>7</v>
      </c>
      <c r="K18" s="43">
        <v>9</v>
      </c>
      <c r="L18" s="43" t="s">
        <v>7</v>
      </c>
      <c r="M18" s="43" t="s">
        <v>7</v>
      </c>
      <c r="N18" s="43" t="s">
        <v>7</v>
      </c>
      <c r="O18" s="44">
        <f>SUM(D18:N18)</f>
        <v>44</v>
      </c>
      <c r="P18" s="44">
        <f>COUNT(D18:N18)</f>
        <v>4</v>
      </c>
      <c r="Q18" s="44">
        <f>IF(P18&lt;9,0,+SMALL(D18:N18,1))</f>
        <v>0</v>
      </c>
      <c r="R18" s="44">
        <f>IF(P18&lt;10,0,+SMALL(D18:N18,2))</f>
        <v>0</v>
      </c>
      <c r="S18" s="44">
        <f>IF(P18&lt;11,0,+SMALL(D18:N18,3))</f>
        <v>0</v>
      </c>
      <c r="T18" s="44">
        <f>IF(P18&lt;12,0,+SMALL(D18:N18,4))</f>
        <v>0</v>
      </c>
      <c r="U18" s="44">
        <f>O18-Q18-R18-S18</f>
        <v>44</v>
      </c>
      <c r="V18" s="44">
        <f>+IF(+COUNT(D18:N18)&gt;0,RANK(U18,$U$8:$U$43,0),"")</f>
        <v>11</v>
      </c>
      <c r="W18" s="45" t="str">
        <f>IF((OR(P18&gt;7,X18="C")),1," ")</f>
        <v> </v>
      </c>
      <c r="X18" s="43" t="s">
        <v>7</v>
      </c>
    </row>
    <row r="19" spans="1:24" ht="15">
      <c r="A19" s="42" t="s">
        <v>69</v>
      </c>
      <c r="B19" s="42" t="s">
        <v>70</v>
      </c>
      <c r="C19" s="42" t="s">
        <v>63</v>
      </c>
      <c r="D19" s="43" t="s">
        <v>7</v>
      </c>
      <c r="E19" s="43" t="s">
        <v>7</v>
      </c>
      <c r="F19" s="43">
        <v>6</v>
      </c>
      <c r="G19" s="43">
        <v>10</v>
      </c>
      <c r="H19" s="43">
        <v>10</v>
      </c>
      <c r="I19" s="43">
        <v>12</v>
      </c>
      <c r="J19" s="43" t="s">
        <v>7</v>
      </c>
      <c r="K19" s="43" t="s">
        <v>7</v>
      </c>
      <c r="L19" s="43" t="s">
        <v>7</v>
      </c>
      <c r="M19" s="43">
        <v>5</v>
      </c>
      <c r="N19" s="43" t="s">
        <v>7</v>
      </c>
      <c r="O19" s="44">
        <f>SUM(D19:N19)</f>
        <v>43</v>
      </c>
      <c r="P19" s="44">
        <f>COUNT(D19:N19)</f>
        <v>5</v>
      </c>
      <c r="Q19" s="44">
        <f>IF(P19&lt;9,0,+SMALL(D19:N19,1))</f>
        <v>0</v>
      </c>
      <c r="R19" s="44">
        <f>IF(P19&lt;10,0,+SMALL(D19:N19,2))</f>
        <v>0</v>
      </c>
      <c r="S19" s="44">
        <f>IF(P19&lt;11,0,+SMALL(D19:N19,3))</f>
        <v>0</v>
      </c>
      <c r="T19" s="44">
        <f>IF(P19&lt;12,0,+SMALL(D19:N19,4))</f>
        <v>0</v>
      </c>
      <c r="U19" s="44">
        <f>O19-Q19-R19-S19</f>
        <v>43</v>
      </c>
      <c r="V19" s="44">
        <f>+IF(+COUNT(D19:N19)&gt;0,RANK(U19,$U$8:$U$43,0),"")</f>
        <v>12</v>
      </c>
      <c r="W19" s="45" t="str">
        <f>IF((OR(P19&gt;7,X19="C")),1," ")</f>
        <v> </v>
      </c>
      <c r="X19" s="43" t="s">
        <v>7</v>
      </c>
    </row>
    <row r="20" spans="1:24" ht="15">
      <c r="A20" s="42" t="s">
        <v>71</v>
      </c>
      <c r="B20" s="42" t="s">
        <v>72</v>
      </c>
      <c r="C20" s="42" t="s">
        <v>60</v>
      </c>
      <c r="D20" s="43">
        <v>15</v>
      </c>
      <c r="E20" s="43" t="s">
        <v>7</v>
      </c>
      <c r="F20" s="43">
        <v>6</v>
      </c>
      <c r="G20" s="43" t="s">
        <v>7</v>
      </c>
      <c r="H20" s="43" t="s">
        <v>7</v>
      </c>
      <c r="I20" s="43">
        <v>19</v>
      </c>
      <c r="J20" s="43" t="s">
        <v>7</v>
      </c>
      <c r="K20" s="43" t="s">
        <v>7</v>
      </c>
      <c r="L20" s="43" t="s">
        <v>7</v>
      </c>
      <c r="M20" s="43" t="s">
        <v>7</v>
      </c>
      <c r="N20" s="43" t="s">
        <v>7</v>
      </c>
      <c r="O20" s="44">
        <f>SUM(D20:N20)</f>
        <v>40</v>
      </c>
      <c r="P20" s="44">
        <f>COUNT(D20:N20)</f>
        <v>3</v>
      </c>
      <c r="Q20" s="44">
        <f>IF(P20&lt;9,0,+SMALL(D20:N20,1))</f>
        <v>0</v>
      </c>
      <c r="R20" s="44">
        <f>IF(P20&lt;10,0,+SMALL(D20:N20,2))</f>
        <v>0</v>
      </c>
      <c r="S20" s="44">
        <f>IF(P20&lt;11,0,+SMALL(D20:N20,3))</f>
        <v>0</v>
      </c>
      <c r="T20" s="44">
        <f>IF(P20&lt;12,0,+SMALL(D20:N20,4))</f>
        <v>0</v>
      </c>
      <c r="U20" s="44">
        <f>O20-Q20-R20-S20</f>
        <v>40</v>
      </c>
      <c r="V20" s="44">
        <f>+IF(+COUNT(D20:N20)&gt;0,RANK(U20,$U$8:$U$43,0),"")</f>
        <v>13</v>
      </c>
      <c r="W20" s="45" t="str">
        <f>IF((OR(P20&gt;7,X20="C")),1," ")</f>
        <v> </v>
      </c>
      <c r="X20" s="43" t="s">
        <v>7</v>
      </c>
    </row>
    <row r="21" spans="1:24" ht="15">
      <c r="A21" s="42" t="s">
        <v>73</v>
      </c>
      <c r="B21" s="42" t="s">
        <v>74</v>
      </c>
      <c r="C21" s="42" t="s">
        <v>75</v>
      </c>
      <c r="D21" s="43">
        <v>5</v>
      </c>
      <c r="E21" s="43" t="s">
        <v>7</v>
      </c>
      <c r="F21" s="43">
        <v>3</v>
      </c>
      <c r="G21" s="43">
        <v>4</v>
      </c>
      <c r="H21" s="43">
        <v>1</v>
      </c>
      <c r="I21" s="43">
        <v>7</v>
      </c>
      <c r="J21" s="43" t="s">
        <v>7</v>
      </c>
      <c r="K21" s="43">
        <v>5</v>
      </c>
      <c r="L21" s="43">
        <v>5</v>
      </c>
      <c r="M21" s="43" t="s">
        <v>7</v>
      </c>
      <c r="N21" s="43" t="s">
        <v>7</v>
      </c>
      <c r="O21" s="44">
        <f>SUM(D21:N21)</f>
        <v>30</v>
      </c>
      <c r="P21" s="44">
        <f>COUNT(D21:N21)</f>
        <v>7</v>
      </c>
      <c r="Q21" s="44">
        <f>IF(P21&lt;9,0,+SMALL(D21:N21,1))</f>
        <v>0</v>
      </c>
      <c r="R21" s="44">
        <f>IF(P21&lt;10,0,+SMALL(D21:N21,2))</f>
        <v>0</v>
      </c>
      <c r="S21" s="44">
        <f>IF(P21&lt;11,0,+SMALL(D21:N21,3))</f>
        <v>0</v>
      </c>
      <c r="T21" s="44">
        <f>IF(P21&lt;12,0,+SMALL(D21:N21,4))</f>
        <v>0</v>
      </c>
      <c r="U21" s="44">
        <f>O21-Q21-R21-S21</f>
        <v>30</v>
      </c>
      <c r="V21" s="44">
        <f>+IF(+COUNT(D21:N21)&gt;0,RANK(U21,$U$8:$U$43,0),"")</f>
        <v>14</v>
      </c>
      <c r="W21" s="45" t="str">
        <f>IF((OR(P21&gt;7,X21="C")),1," ")</f>
        <v> </v>
      </c>
      <c r="X21" s="43" t="s">
        <v>7</v>
      </c>
    </row>
    <row r="22" spans="1:24" ht="15">
      <c r="A22" s="42" t="s">
        <v>76</v>
      </c>
      <c r="B22" s="42" t="s">
        <v>77</v>
      </c>
      <c r="C22" s="42" t="s">
        <v>75</v>
      </c>
      <c r="D22" s="43">
        <v>9</v>
      </c>
      <c r="E22" s="43" t="s">
        <v>7</v>
      </c>
      <c r="F22" s="43">
        <v>5</v>
      </c>
      <c r="G22" s="43">
        <v>4</v>
      </c>
      <c r="H22" s="43" t="s">
        <v>7</v>
      </c>
      <c r="I22" s="43" t="s">
        <v>7</v>
      </c>
      <c r="J22" s="43" t="s">
        <v>7</v>
      </c>
      <c r="K22" s="43">
        <v>6</v>
      </c>
      <c r="L22" s="43">
        <v>6</v>
      </c>
      <c r="M22" s="43" t="s">
        <v>7</v>
      </c>
      <c r="N22" s="43" t="s">
        <v>7</v>
      </c>
      <c r="O22" s="44">
        <f>SUM(D22:N22)</f>
        <v>30</v>
      </c>
      <c r="P22" s="44">
        <f>COUNT(D22:N22)</f>
        <v>5</v>
      </c>
      <c r="Q22" s="44">
        <f>IF(P22&lt;9,0,+SMALL(D22:N22,1))</f>
        <v>0</v>
      </c>
      <c r="R22" s="44">
        <f>IF(P22&lt;10,0,+SMALL(D22:N22,2))</f>
        <v>0</v>
      </c>
      <c r="S22" s="44">
        <f>IF(P22&lt;11,0,+SMALL(D22:N22,3))</f>
        <v>0</v>
      </c>
      <c r="T22" s="44">
        <f>IF(P22&lt;12,0,+SMALL(D22:N22,4))</f>
        <v>0</v>
      </c>
      <c r="U22" s="44">
        <f>O22-Q22-R22-S22</f>
        <v>30</v>
      </c>
      <c r="V22" s="44">
        <f>+IF(+COUNT(D22:N22)&gt;0,RANK(U22,$U$8:$U$43,0),"")</f>
        <v>14</v>
      </c>
      <c r="W22" s="45" t="str">
        <f>IF((OR(P22&gt;7,X22="C")),1," ")</f>
        <v> </v>
      </c>
      <c r="X22" s="43" t="s">
        <v>7</v>
      </c>
    </row>
    <row r="23" spans="1:24" ht="15">
      <c r="A23" s="42" t="s">
        <v>78</v>
      </c>
      <c r="B23" s="42" t="s">
        <v>79</v>
      </c>
      <c r="C23" s="42" t="s">
        <v>80</v>
      </c>
      <c r="D23" s="43">
        <v>7</v>
      </c>
      <c r="E23" s="43">
        <v>6</v>
      </c>
      <c r="F23" s="43">
        <v>1</v>
      </c>
      <c r="G23" s="43" t="s">
        <v>7</v>
      </c>
      <c r="H23" s="43">
        <v>9</v>
      </c>
      <c r="I23" s="43" t="s">
        <v>7</v>
      </c>
      <c r="J23" s="43">
        <v>4</v>
      </c>
      <c r="K23" s="43" t="s">
        <v>7</v>
      </c>
      <c r="L23" s="43" t="s">
        <v>7</v>
      </c>
      <c r="M23" s="43">
        <v>3</v>
      </c>
      <c r="N23" s="43" t="s">
        <v>7</v>
      </c>
      <c r="O23" s="44">
        <f>SUM(D23:N23)</f>
        <v>30</v>
      </c>
      <c r="P23" s="44">
        <f>COUNT(D23:N23)</f>
        <v>6</v>
      </c>
      <c r="Q23" s="44">
        <f>IF(P23&lt;9,0,+SMALL(D23:N23,1))</f>
        <v>0</v>
      </c>
      <c r="R23" s="44">
        <f>IF(P23&lt;10,0,+SMALL(D23:N23,2))</f>
        <v>0</v>
      </c>
      <c r="S23" s="44">
        <f>IF(P23&lt;11,0,+SMALL(D23:N23,3))</f>
        <v>0</v>
      </c>
      <c r="T23" s="44">
        <f>IF(P23&lt;12,0,+SMALL(D23:N23,4))</f>
        <v>0</v>
      </c>
      <c r="U23" s="44">
        <f>O23-Q23-R23-S23</f>
        <v>30</v>
      </c>
      <c r="V23" s="44">
        <f>+IF(+COUNT(D23:N23)&gt;0,RANK(U23,$U$8:$U$43,0),"")</f>
        <v>14</v>
      </c>
      <c r="W23" s="45" t="str">
        <f>IF((OR(P23&gt;7,X23="C")),1," ")</f>
        <v> </v>
      </c>
      <c r="X23" s="43" t="s">
        <v>7</v>
      </c>
    </row>
    <row r="24" spans="1:24" ht="15">
      <c r="A24" s="42" t="s">
        <v>81</v>
      </c>
      <c r="B24" s="42" t="s">
        <v>82</v>
      </c>
      <c r="C24" s="42" t="s">
        <v>83</v>
      </c>
      <c r="D24" s="43" t="s">
        <v>7</v>
      </c>
      <c r="E24" s="43" t="s">
        <v>7</v>
      </c>
      <c r="F24" s="43" t="s">
        <v>7</v>
      </c>
      <c r="G24" s="43">
        <v>9</v>
      </c>
      <c r="H24" s="43" t="s">
        <v>7</v>
      </c>
      <c r="I24" s="43" t="s">
        <v>7</v>
      </c>
      <c r="J24" s="43">
        <v>6</v>
      </c>
      <c r="K24" s="43" t="s">
        <v>7</v>
      </c>
      <c r="L24" s="43">
        <v>13</v>
      </c>
      <c r="M24" s="43" t="s">
        <v>7</v>
      </c>
      <c r="N24" s="43" t="s">
        <v>7</v>
      </c>
      <c r="O24" s="44">
        <f>SUM(D24:N24)</f>
        <v>28</v>
      </c>
      <c r="P24" s="44">
        <f>COUNT(D24:N24)</f>
        <v>3</v>
      </c>
      <c r="Q24" s="44">
        <f>IF(P24&lt;9,0,+SMALL(D24:N24,1))</f>
        <v>0</v>
      </c>
      <c r="R24" s="44">
        <f>IF(P24&lt;10,0,+SMALL(D24:N24,2))</f>
        <v>0</v>
      </c>
      <c r="S24" s="44">
        <f>IF(P24&lt;11,0,+SMALL(D24:N24,3))</f>
        <v>0</v>
      </c>
      <c r="T24" s="44">
        <f>IF(P24&lt;12,0,+SMALL(D24:N24,4))</f>
        <v>0</v>
      </c>
      <c r="U24" s="44">
        <f>O24-Q24-R24-S24</f>
        <v>28</v>
      </c>
      <c r="V24" s="44">
        <f>+IF(+COUNT(D24:N24)&gt;0,RANK(U24,$U$8:$U$43,0),"")</f>
        <v>17</v>
      </c>
      <c r="W24" s="45" t="str">
        <f>IF((OR(P24&gt;7,X24="C")),1," ")</f>
        <v> </v>
      </c>
      <c r="X24" s="43" t="s">
        <v>7</v>
      </c>
    </row>
    <row r="25" spans="1:24" ht="15">
      <c r="A25" s="42" t="s">
        <v>84</v>
      </c>
      <c r="B25" s="42" t="s">
        <v>85</v>
      </c>
      <c r="C25" s="42" t="s">
        <v>86</v>
      </c>
      <c r="D25" s="43" t="s">
        <v>7</v>
      </c>
      <c r="E25" s="43">
        <v>5</v>
      </c>
      <c r="F25" s="43" t="s">
        <v>7</v>
      </c>
      <c r="G25" s="43" t="s">
        <v>7</v>
      </c>
      <c r="H25" s="43" t="s">
        <v>7</v>
      </c>
      <c r="I25" s="43" t="s">
        <v>7</v>
      </c>
      <c r="J25" s="43" t="s">
        <v>7</v>
      </c>
      <c r="K25" s="43" t="s">
        <v>7</v>
      </c>
      <c r="L25" s="43" t="s">
        <v>7</v>
      </c>
      <c r="M25" s="43" t="s">
        <v>7</v>
      </c>
      <c r="N25" s="43" t="s">
        <v>7</v>
      </c>
      <c r="O25" s="44">
        <f>SUM(D25:N25)</f>
        <v>5</v>
      </c>
      <c r="P25" s="44">
        <f>COUNT(D25:N25)</f>
        <v>1</v>
      </c>
      <c r="Q25" s="44">
        <f>IF(P25&lt;9,0,+SMALL(D25:N25,1))</f>
        <v>0</v>
      </c>
      <c r="R25" s="44">
        <f>IF(P25&lt;10,0,+SMALL(D25:N25,2))</f>
        <v>0</v>
      </c>
      <c r="S25" s="44">
        <f>IF(P25&lt;11,0,+SMALL(D25:N25,3))</f>
        <v>0</v>
      </c>
      <c r="T25" s="44">
        <f>IF(P25&lt;12,0,+SMALL(D25:N25,4))</f>
        <v>0</v>
      </c>
      <c r="U25" s="44">
        <f>O25-Q25-R25-S25</f>
        <v>5</v>
      </c>
      <c r="V25" s="44">
        <f>+IF(+COUNT(D25:N25)&gt;0,RANK(U25,$U$8:$U$43,0),"")</f>
        <v>18</v>
      </c>
      <c r="W25" s="45" t="str">
        <f>IF((OR(P25&gt;7,X25="C")),1," ")</f>
        <v> </v>
      </c>
      <c r="X25" s="43" t="s">
        <v>7</v>
      </c>
    </row>
    <row r="26" spans="1:24" ht="15">
      <c r="A26" s="42" t="s">
        <v>87</v>
      </c>
      <c r="B26" s="42" t="s">
        <v>88</v>
      </c>
      <c r="C26" s="42" t="s">
        <v>46</v>
      </c>
      <c r="D26" s="43" t="s">
        <v>7</v>
      </c>
      <c r="E26" s="43" t="s">
        <v>7</v>
      </c>
      <c r="F26" s="43" t="s">
        <v>7</v>
      </c>
      <c r="G26" s="43" t="s">
        <v>7</v>
      </c>
      <c r="H26" s="43" t="s">
        <v>7</v>
      </c>
      <c r="I26" s="43" t="s">
        <v>7</v>
      </c>
      <c r="J26" s="43" t="s">
        <v>7</v>
      </c>
      <c r="K26" s="43" t="s">
        <v>7</v>
      </c>
      <c r="L26" s="43" t="s">
        <v>7</v>
      </c>
      <c r="M26" s="43" t="s">
        <v>7</v>
      </c>
      <c r="N26" s="43" t="s">
        <v>7</v>
      </c>
      <c r="O26" s="44">
        <f>SUM(D26:N26)</f>
        <v>0</v>
      </c>
      <c r="P26" s="44">
        <f>COUNT(D26:N26)</f>
        <v>0</v>
      </c>
      <c r="Q26" s="44">
        <f>IF(P26&lt;9,0,+SMALL(D26:N26,1))</f>
        <v>0</v>
      </c>
      <c r="R26" s="44">
        <f>IF(P26&lt;10,0,+SMALL(D26:N26,2))</f>
        <v>0</v>
      </c>
      <c r="S26" s="44">
        <f>IF(P26&lt;11,0,+SMALL(D26:N26,3))</f>
        <v>0</v>
      </c>
      <c r="T26" s="44">
        <f>IF(P26&lt;12,0,+SMALL(D26:N26,4))</f>
        <v>0</v>
      </c>
      <c r="U26" s="44">
        <f>O26-Q26-R26-S26</f>
        <v>0</v>
      </c>
      <c r="V26" s="44">
        <f>+IF(+COUNT(D26:N26)&gt;0,RANK(U26,$U$8:$U$43,0),"")</f>
      </c>
      <c r="W26" s="45" t="str">
        <f>IF((OR(P26&gt;7,X26="C")),1," ")</f>
        <v> </v>
      </c>
      <c r="X26" s="43" t="s">
        <v>7</v>
      </c>
    </row>
    <row r="27" spans="1:24" ht="15">
      <c r="A27" s="42" t="s">
        <v>89</v>
      </c>
      <c r="B27" s="42" t="s">
        <v>90</v>
      </c>
      <c r="C27" s="42" t="s">
        <v>51</v>
      </c>
      <c r="D27" s="43" t="s">
        <v>7</v>
      </c>
      <c r="E27" s="43" t="s">
        <v>7</v>
      </c>
      <c r="F27" s="43" t="s">
        <v>7</v>
      </c>
      <c r="G27" s="43" t="s">
        <v>7</v>
      </c>
      <c r="H27" s="43" t="s">
        <v>7</v>
      </c>
      <c r="I27" s="43" t="s">
        <v>7</v>
      </c>
      <c r="J27" s="43" t="s">
        <v>7</v>
      </c>
      <c r="K27" s="43" t="s">
        <v>7</v>
      </c>
      <c r="L27" s="43" t="s">
        <v>7</v>
      </c>
      <c r="M27" s="43" t="s">
        <v>7</v>
      </c>
      <c r="N27" s="43" t="s">
        <v>7</v>
      </c>
      <c r="O27" s="44">
        <f>SUM(D27:N27)</f>
        <v>0</v>
      </c>
      <c r="P27" s="44">
        <f>COUNT(D27:N27)</f>
        <v>0</v>
      </c>
      <c r="Q27" s="44">
        <f>IF(P27&lt;9,0,+SMALL(D27:N27,1))</f>
        <v>0</v>
      </c>
      <c r="R27" s="44">
        <f>IF(P27&lt;10,0,+SMALL(D27:N27,2))</f>
        <v>0</v>
      </c>
      <c r="S27" s="44">
        <f>IF(P27&lt;11,0,+SMALL(D27:N27,3))</f>
        <v>0</v>
      </c>
      <c r="T27" s="44">
        <f>IF(P27&lt;12,0,+SMALL(D27:N27,4))</f>
        <v>0</v>
      </c>
      <c r="U27" s="44">
        <f>O27-Q27-R27-S27</f>
        <v>0</v>
      </c>
      <c r="V27" s="44">
        <f>+IF(+COUNT(D27:N27)&gt;0,RANK(U27,$U$8:$U$43,0),"")</f>
      </c>
      <c r="W27" s="45" t="str">
        <f>IF((OR(P27&gt;7,X27="C")),1," ")</f>
        <v> </v>
      </c>
      <c r="X27" s="43" t="s">
        <v>7</v>
      </c>
    </row>
    <row r="28" spans="1:24" ht="15">
      <c r="A28" s="42" t="s">
        <v>91</v>
      </c>
      <c r="B28" s="42" t="s">
        <v>92</v>
      </c>
      <c r="C28" s="42" t="s">
        <v>86</v>
      </c>
      <c r="D28" s="43" t="s">
        <v>7</v>
      </c>
      <c r="E28" s="43" t="s">
        <v>7</v>
      </c>
      <c r="F28" s="43" t="s">
        <v>7</v>
      </c>
      <c r="G28" s="43" t="s">
        <v>7</v>
      </c>
      <c r="H28" s="43" t="s">
        <v>7</v>
      </c>
      <c r="I28" s="43" t="s">
        <v>7</v>
      </c>
      <c r="J28" s="43" t="s">
        <v>7</v>
      </c>
      <c r="K28" s="43" t="s">
        <v>7</v>
      </c>
      <c r="L28" s="43" t="s">
        <v>7</v>
      </c>
      <c r="M28" s="43" t="s">
        <v>7</v>
      </c>
      <c r="N28" s="43" t="s">
        <v>7</v>
      </c>
      <c r="O28" s="44">
        <f>SUM(D28:N28)</f>
        <v>0</v>
      </c>
      <c r="P28" s="44">
        <f>COUNT(D28:N28)</f>
        <v>0</v>
      </c>
      <c r="Q28" s="44">
        <f>IF(P28&lt;9,0,+SMALL(D28:N28,1))</f>
        <v>0</v>
      </c>
      <c r="R28" s="44">
        <f>IF(P28&lt;10,0,+SMALL(D28:N28,2))</f>
        <v>0</v>
      </c>
      <c r="S28" s="44">
        <f>IF(P28&lt;11,0,+SMALL(D28:N28,3))</f>
        <v>0</v>
      </c>
      <c r="T28" s="44">
        <f>IF(P28&lt;12,0,+SMALL(D28:N28,4))</f>
        <v>0</v>
      </c>
      <c r="U28" s="44">
        <f>O28-Q28-R28-S28</f>
        <v>0</v>
      </c>
      <c r="V28" s="44">
        <f>+IF(+COUNT(D28:N28)&gt;0,RANK(U28,$U$8:$U$43,0),"")</f>
      </c>
      <c r="W28" s="45" t="str">
        <f>IF((OR(P28&gt;7,X28="C")),1," ")</f>
        <v> </v>
      </c>
      <c r="X28" s="43" t="s">
        <v>7</v>
      </c>
    </row>
    <row r="29" spans="1:24" ht="15">
      <c r="A29" s="42" t="s">
        <v>7</v>
      </c>
      <c r="B29" s="42" t="s">
        <v>7</v>
      </c>
      <c r="C29" s="42" t="s">
        <v>7</v>
      </c>
      <c r="D29" s="43" t="s">
        <v>7</v>
      </c>
      <c r="E29" s="43" t="s">
        <v>7</v>
      </c>
      <c r="F29" s="43" t="s">
        <v>7</v>
      </c>
      <c r="G29" s="43" t="s">
        <v>7</v>
      </c>
      <c r="H29" s="43" t="s">
        <v>7</v>
      </c>
      <c r="I29" s="43" t="s">
        <v>7</v>
      </c>
      <c r="J29" s="43" t="s">
        <v>7</v>
      </c>
      <c r="K29" s="43" t="s">
        <v>7</v>
      </c>
      <c r="L29" s="43" t="s">
        <v>7</v>
      </c>
      <c r="M29" s="43" t="s">
        <v>7</v>
      </c>
      <c r="N29" s="43" t="s">
        <v>7</v>
      </c>
      <c r="O29" s="43"/>
      <c r="P29" s="43"/>
      <c r="Q29" s="46" t="s">
        <v>7</v>
      </c>
      <c r="R29" s="46" t="s">
        <v>7</v>
      </c>
      <c r="S29" s="46" t="s">
        <v>7</v>
      </c>
      <c r="T29" s="46" t="s">
        <v>7</v>
      </c>
      <c r="U29" s="46" t="s">
        <v>7</v>
      </c>
      <c r="V29" s="43"/>
      <c r="W29" s="45"/>
      <c r="X29" s="43" t="s">
        <v>7</v>
      </c>
    </row>
    <row r="30" spans="1:24" ht="15">
      <c r="A30" s="42" t="s">
        <v>7</v>
      </c>
      <c r="B30" s="42" t="s">
        <v>7</v>
      </c>
      <c r="C30" s="42" t="s">
        <v>7</v>
      </c>
      <c r="D30" s="43" t="s">
        <v>7</v>
      </c>
      <c r="E30" s="43" t="s">
        <v>7</v>
      </c>
      <c r="F30" s="43" t="s">
        <v>7</v>
      </c>
      <c r="G30" s="43" t="s">
        <v>7</v>
      </c>
      <c r="H30" s="43" t="s">
        <v>7</v>
      </c>
      <c r="I30" s="43" t="s">
        <v>7</v>
      </c>
      <c r="J30" s="43" t="s">
        <v>7</v>
      </c>
      <c r="K30" s="43" t="s">
        <v>7</v>
      </c>
      <c r="L30" s="43" t="s">
        <v>7</v>
      </c>
      <c r="M30" s="43" t="s">
        <v>7</v>
      </c>
      <c r="N30" s="43" t="s">
        <v>7</v>
      </c>
      <c r="O30" s="43"/>
      <c r="P30" s="43"/>
      <c r="Q30" s="46" t="s">
        <v>7</v>
      </c>
      <c r="R30" s="46" t="s">
        <v>7</v>
      </c>
      <c r="S30" s="46" t="s">
        <v>7</v>
      </c>
      <c r="T30" s="46" t="s">
        <v>7</v>
      </c>
      <c r="U30" s="46" t="s">
        <v>7</v>
      </c>
      <c r="V30" s="43"/>
      <c r="W30" s="45"/>
      <c r="X30" s="43" t="s">
        <v>7</v>
      </c>
    </row>
    <row r="31" spans="1:24" ht="15">
      <c r="A31" s="42" t="s">
        <v>7</v>
      </c>
      <c r="B31" s="42" t="s">
        <v>7</v>
      </c>
      <c r="C31" s="42" t="s">
        <v>7</v>
      </c>
      <c r="D31" s="43" t="s">
        <v>7</v>
      </c>
      <c r="E31" s="43" t="s">
        <v>7</v>
      </c>
      <c r="F31" s="43" t="s">
        <v>7</v>
      </c>
      <c r="G31" s="43" t="s">
        <v>7</v>
      </c>
      <c r="H31" s="43" t="s">
        <v>7</v>
      </c>
      <c r="I31" s="43" t="s">
        <v>7</v>
      </c>
      <c r="J31" s="43" t="s">
        <v>7</v>
      </c>
      <c r="K31" s="43" t="s">
        <v>7</v>
      </c>
      <c r="L31" s="43" t="s">
        <v>7</v>
      </c>
      <c r="M31" s="43" t="s">
        <v>7</v>
      </c>
      <c r="N31" s="43" t="s">
        <v>7</v>
      </c>
      <c r="O31" s="43"/>
      <c r="P31" s="43"/>
      <c r="Q31" s="46" t="s">
        <v>7</v>
      </c>
      <c r="R31" s="46" t="s">
        <v>7</v>
      </c>
      <c r="S31" s="46" t="s">
        <v>7</v>
      </c>
      <c r="T31" s="46" t="s">
        <v>7</v>
      </c>
      <c r="U31" s="46" t="s">
        <v>7</v>
      </c>
      <c r="V31" s="43"/>
      <c r="W31" s="45"/>
      <c r="X31" s="43" t="s">
        <v>7</v>
      </c>
    </row>
    <row r="32" spans="1:24" ht="15">
      <c r="A32" s="42" t="s">
        <v>7</v>
      </c>
      <c r="B32" s="42" t="s">
        <v>7</v>
      </c>
      <c r="C32" s="42" t="s">
        <v>7</v>
      </c>
      <c r="D32" s="43" t="s">
        <v>7</v>
      </c>
      <c r="E32" s="43" t="s">
        <v>7</v>
      </c>
      <c r="F32" s="43" t="s">
        <v>7</v>
      </c>
      <c r="G32" s="43" t="s">
        <v>7</v>
      </c>
      <c r="H32" s="43" t="s">
        <v>7</v>
      </c>
      <c r="I32" s="43" t="s">
        <v>7</v>
      </c>
      <c r="J32" s="43" t="s">
        <v>7</v>
      </c>
      <c r="K32" s="43" t="s">
        <v>7</v>
      </c>
      <c r="L32" s="43" t="s">
        <v>7</v>
      </c>
      <c r="M32" s="43" t="s">
        <v>7</v>
      </c>
      <c r="N32" s="43" t="s">
        <v>7</v>
      </c>
      <c r="O32" s="43"/>
      <c r="P32" s="43"/>
      <c r="Q32" s="46" t="s">
        <v>7</v>
      </c>
      <c r="R32" s="46" t="s">
        <v>7</v>
      </c>
      <c r="S32" s="46" t="s">
        <v>7</v>
      </c>
      <c r="T32" s="46" t="s">
        <v>7</v>
      </c>
      <c r="U32" s="46" t="s">
        <v>7</v>
      </c>
      <c r="V32" s="43"/>
      <c r="W32" s="45"/>
      <c r="X32" s="43" t="s">
        <v>7</v>
      </c>
    </row>
    <row r="33" spans="1:24" ht="15">
      <c r="A33" s="42" t="s">
        <v>7</v>
      </c>
      <c r="B33" s="42" t="s">
        <v>7</v>
      </c>
      <c r="C33" s="42" t="s">
        <v>7</v>
      </c>
      <c r="D33" s="43" t="s">
        <v>7</v>
      </c>
      <c r="E33" s="43" t="s">
        <v>7</v>
      </c>
      <c r="F33" s="43" t="s">
        <v>7</v>
      </c>
      <c r="G33" s="43" t="s">
        <v>7</v>
      </c>
      <c r="H33" s="43" t="s">
        <v>7</v>
      </c>
      <c r="I33" s="43" t="s">
        <v>7</v>
      </c>
      <c r="J33" s="43" t="s">
        <v>7</v>
      </c>
      <c r="K33" s="43" t="s">
        <v>7</v>
      </c>
      <c r="L33" s="43" t="s">
        <v>7</v>
      </c>
      <c r="M33" s="43" t="s">
        <v>7</v>
      </c>
      <c r="N33" s="43" t="s">
        <v>7</v>
      </c>
      <c r="O33" s="43"/>
      <c r="P33" s="43"/>
      <c r="Q33" s="46" t="s">
        <v>7</v>
      </c>
      <c r="R33" s="46" t="s">
        <v>7</v>
      </c>
      <c r="S33" s="46" t="s">
        <v>7</v>
      </c>
      <c r="T33" s="46" t="s">
        <v>7</v>
      </c>
      <c r="U33" s="46" t="s">
        <v>7</v>
      </c>
      <c r="V33" s="43"/>
      <c r="W33" s="45"/>
      <c r="X33" s="43" t="s">
        <v>7</v>
      </c>
    </row>
    <row r="34" spans="1:24" ht="15">
      <c r="A34" s="42" t="s">
        <v>7</v>
      </c>
      <c r="B34" s="42" t="s">
        <v>7</v>
      </c>
      <c r="C34" s="42" t="s">
        <v>7</v>
      </c>
      <c r="D34" s="43" t="s">
        <v>7</v>
      </c>
      <c r="E34" s="43" t="s">
        <v>7</v>
      </c>
      <c r="F34" s="43" t="s">
        <v>7</v>
      </c>
      <c r="G34" s="43" t="s">
        <v>7</v>
      </c>
      <c r="H34" s="43" t="s">
        <v>7</v>
      </c>
      <c r="I34" s="43" t="s">
        <v>7</v>
      </c>
      <c r="J34" s="43" t="s">
        <v>7</v>
      </c>
      <c r="K34" s="43" t="s">
        <v>7</v>
      </c>
      <c r="L34" s="43" t="s">
        <v>7</v>
      </c>
      <c r="M34" s="43" t="s">
        <v>7</v>
      </c>
      <c r="N34" s="43" t="s">
        <v>7</v>
      </c>
      <c r="O34" s="43"/>
      <c r="P34" s="43"/>
      <c r="Q34" s="46" t="s">
        <v>7</v>
      </c>
      <c r="R34" s="46" t="s">
        <v>7</v>
      </c>
      <c r="S34" s="46" t="s">
        <v>7</v>
      </c>
      <c r="T34" s="46" t="s">
        <v>7</v>
      </c>
      <c r="U34" s="46" t="s">
        <v>7</v>
      </c>
      <c r="V34" s="43"/>
      <c r="W34" s="45"/>
      <c r="X34" s="43" t="s">
        <v>7</v>
      </c>
    </row>
    <row r="35" spans="1:24" ht="15">
      <c r="A35" s="42" t="s">
        <v>7</v>
      </c>
      <c r="B35" s="42" t="s">
        <v>7</v>
      </c>
      <c r="C35" s="42" t="s">
        <v>7</v>
      </c>
      <c r="D35" s="43" t="s">
        <v>7</v>
      </c>
      <c r="E35" s="43" t="s">
        <v>7</v>
      </c>
      <c r="F35" s="43" t="s">
        <v>7</v>
      </c>
      <c r="G35" s="43" t="s">
        <v>7</v>
      </c>
      <c r="H35" s="43" t="s">
        <v>7</v>
      </c>
      <c r="I35" s="43" t="s">
        <v>7</v>
      </c>
      <c r="J35" s="43" t="s">
        <v>7</v>
      </c>
      <c r="K35" s="43" t="s">
        <v>7</v>
      </c>
      <c r="L35" s="43" t="s">
        <v>7</v>
      </c>
      <c r="M35" s="43" t="s">
        <v>7</v>
      </c>
      <c r="N35" s="43" t="s">
        <v>7</v>
      </c>
      <c r="O35" s="43"/>
      <c r="P35" s="43"/>
      <c r="Q35" s="46" t="s">
        <v>7</v>
      </c>
      <c r="R35" s="46" t="s">
        <v>7</v>
      </c>
      <c r="S35" s="46" t="s">
        <v>7</v>
      </c>
      <c r="T35" s="46" t="s">
        <v>7</v>
      </c>
      <c r="U35" s="46" t="s">
        <v>7</v>
      </c>
      <c r="V35" s="43"/>
      <c r="W35" s="45"/>
      <c r="X35" s="43" t="s">
        <v>7</v>
      </c>
    </row>
    <row r="36" spans="1:24" ht="15">
      <c r="A36" s="42" t="s">
        <v>7</v>
      </c>
      <c r="B36" s="42" t="s">
        <v>7</v>
      </c>
      <c r="C36" s="42" t="s">
        <v>7</v>
      </c>
      <c r="D36" s="43" t="s">
        <v>7</v>
      </c>
      <c r="E36" s="43" t="s">
        <v>7</v>
      </c>
      <c r="F36" s="43" t="s">
        <v>7</v>
      </c>
      <c r="G36" s="43" t="s">
        <v>7</v>
      </c>
      <c r="H36" s="43" t="s">
        <v>7</v>
      </c>
      <c r="I36" s="43" t="s">
        <v>7</v>
      </c>
      <c r="J36" s="43" t="s">
        <v>7</v>
      </c>
      <c r="K36" s="43" t="s">
        <v>7</v>
      </c>
      <c r="L36" s="43" t="s">
        <v>7</v>
      </c>
      <c r="M36" s="43" t="s">
        <v>7</v>
      </c>
      <c r="N36" s="43" t="s">
        <v>7</v>
      </c>
      <c r="O36" s="43"/>
      <c r="P36" s="43"/>
      <c r="Q36" s="46" t="s">
        <v>7</v>
      </c>
      <c r="R36" s="46" t="s">
        <v>7</v>
      </c>
      <c r="S36" s="46" t="s">
        <v>7</v>
      </c>
      <c r="T36" s="46" t="s">
        <v>7</v>
      </c>
      <c r="U36" s="46" t="s">
        <v>7</v>
      </c>
      <c r="V36" s="43"/>
      <c r="W36" s="45"/>
      <c r="X36" s="43" t="s">
        <v>7</v>
      </c>
    </row>
    <row r="37" spans="1:24" ht="15">
      <c r="A37" s="42" t="s">
        <v>7</v>
      </c>
      <c r="B37" s="42" t="s">
        <v>7</v>
      </c>
      <c r="C37" s="42" t="s">
        <v>7</v>
      </c>
      <c r="D37" s="43" t="s">
        <v>7</v>
      </c>
      <c r="E37" s="43" t="s">
        <v>7</v>
      </c>
      <c r="F37" s="43" t="s">
        <v>7</v>
      </c>
      <c r="G37" s="43" t="s">
        <v>7</v>
      </c>
      <c r="H37" s="43" t="s">
        <v>7</v>
      </c>
      <c r="I37" s="43" t="s">
        <v>7</v>
      </c>
      <c r="J37" s="43" t="s">
        <v>7</v>
      </c>
      <c r="K37" s="43" t="s">
        <v>7</v>
      </c>
      <c r="L37" s="43" t="s">
        <v>7</v>
      </c>
      <c r="M37" s="43" t="s">
        <v>7</v>
      </c>
      <c r="N37" s="43" t="s">
        <v>7</v>
      </c>
      <c r="O37" s="43"/>
      <c r="P37" s="43"/>
      <c r="Q37" s="46" t="s">
        <v>7</v>
      </c>
      <c r="R37" s="46" t="s">
        <v>7</v>
      </c>
      <c r="S37" s="46" t="s">
        <v>7</v>
      </c>
      <c r="T37" s="46" t="s">
        <v>7</v>
      </c>
      <c r="U37" s="46" t="s">
        <v>7</v>
      </c>
      <c r="V37" s="43"/>
      <c r="W37" s="45"/>
      <c r="X37" s="43" t="s">
        <v>7</v>
      </c>
    </row>
    <row r="38" spans="1:24" ht="15">
      <c r="A38" s="42" t="s">
        <v>7</v>
      </c>
      <c r="B38" s="42" t="s">
        <v>7</v>
      </c>
      <c r="C38" s="42" t="s">
        <v>7</v>
      </c>
      <c r="D38" s="43" t="s">
        <v>7</v>
      </c>
      <c r="E38" s="43" t="s">
        <v>7</v>
      </c>
      <c r="F38" s="43" t="s">
        <v>7</v>
      </c>
      <c r="G38" s="43" t="s">
        <v>7</v>
      </c>
      <c r="H38" s="43" t="s">
        <v>7</v>
      </c>
      <c r="I38" s="43" t="s">
        <v>7</v>
      </c>
      <c r="J38" s="43" t="s">
        <v>7</v>
      </c>
      <c r="K38" s="43" t="s">
        <v>7</v>
      </c>
      <c r="L38" s="43" t="s">
        <v>7</v>
      </c>
      <c r="M38" s="43" t="s">
        <v>7</v>
      </c>
      <c r="N38" s="43" t="s">
        <v>7</v>
      </c>
      <c r="O38" s="43"/>
      <c r="P38" s="43"/>
      <c r="Q38" s="46" t="s">
        <v>7</v>
      </c>
      <c r="R38" s="46" t="s">
        <v>7</v>
      </c>
      <c r="S38" s="46" t="s">
        <v>7</v>
      </c>
      <c r="T38" s="46" t="s">
        <v>7</v>
      </c>
      <c r="U38" s="46" t="s">
        <v>7</v>
      </c>
      <c r="V38" s="43"/>
      <c r="W38" s="45"/>
      <c r="X38" s="43" t="s">
        <v>7</v>
      </c>
    </row>
    <row r="39" spans="1:24" ht="15">
      <c r="A39" s="42" t="s">
        <v>7</v>
      </c>
      <c r="B39" s="42" t="s">
        <v>7</v>
      </c>
      <c r="C39" s="42" t="s">
        <v>7</v>
      </c>
      <c r="D39" s="47"/>
      <c r="E39" s="48"/>
      <c r="F39" s="48"/>
      <c r="G39" s="47"/>
      <c r="H39" s="47"/>
      <c r="I39" s="47"/>
      <c r="J39" s="43" t="s">
        <v>7</v>
      </c>
      <c r="K39" s="48"/>
      <c r="L39" s="48"/>
      <c r="M39" s="47"/>
      <c r="N39" s="48"/>
      <c r="O39" s="48"/>
      <c r="P39" s="48"/>
      <c r="Q39" s="46" t="s">
        <v>7</v>
      </c>
      <c r="R39" s="46" t="s">
        <v>7</v>
      </c>
      <c r="S39" s="46" t="s">
        <v>7</v>
      </c>
      <c r="T39" s="46" t="s">
        <v>7</v>
      </c>
      <c r="U39" s="46" t="s">
        <v>7</v>
      </c>
      <c r="V39" s="44">
        <f>+IF(+COUNT(D39:N39)&gt;0,RANK(U39,$U$8:$U$43,0),"")</f>
      </c>
      <c r="W39" s="45"/>
      <c r="X39" s="43" t="s">
        <v>7</v>
      </c>
    </row>
    <row r="40" spans="1:24" ht="15">
      <c r="A40" s="42" t="s">
        <v>7</v>
      </c>
      <c r="B40" s="42" t="s">
        <v>7</v>
      </c>
      <c r="C40" s="42" t="s">
        <v>7</v>
      </c>
      <c r="D40" s="47"/>
      <c r="E40" s="48"/>
      <c r="F40" s="48"/>
      <c r="G40" s="47"/>
      <c r="H40" s="47"/>
      <c r="I40" s="47"/>
      <c r="J40" s="43" t="s">
        <v>7</v>
      </c>
      <c r="K40" s="48"/>
      <c r="L40" s="48"/>
      <c r="M40" s="47"/>
      <c r="N40" s="48"/>
      <c r="O40" s="48"/>
      <c r="P40" s="48"/>
      <c r="Q40" s="46" t="s">
        <v>7</v>
      </c>
      <c r="R40" s="46" t="s">
        <v>7</v>
      </c>
      <c r="S40" s="46" t="s">
        <v>7</v>
      </c>
      <c r="T40" s="46" t="s">
        <v>7</v>
      </c>
      <c r="U40" s="46" t="s">
        <v>7</v>
      </c>
      <c r="V40" s="44">
        <f>+IF(+COUNT(D40:N40)&gt;0,RANK(U40,$U$8:$U$43,0),"")</f>
      </c>
      <c r="W40" s="45"/>
      <c r="X40" s="43" t="s">
        <v>7</v>
      </c>
    </row>
    <row r="41" spans="1:24" ht="15">
      <c r="A41" s="42" t="s">
        <v>7</v>
      </c>
      <c r="B41" s="42" t="s">
        <v>7</v>
      </c>
      <c r="C41" s="42" t="s">
        <v>7</v>
      </c>
      <c r="D41" s="47"/>
      <c r="E41" s="48"/>
      <c r="F41" s="48"/>
      <c r="G41" s="47"/>
      <c r="H41" s="47"/>
      <c r="I41" s="47"/>
      <c r="J41" s="48"/>
      <c r="K41" s="48"/>
      <c r="L41" s="48"/>
      <c r="M41" s="47"/>
      <c r="N41" s="48"/>
      <c r="O41" s="48"/>
      <c r="P41" s="48"/>
      <c r="Q41" s="46" t="s">
        <v>7</v>
      </c>
      <c r="R41" s="46" t="s">
        <v>7</v>
      </c>
      <c r="S41" s="46" t="s">
        <v>7</v>
      </c>
      <c r="T41" s="46" t="s">
        <v>7</v>
      </c>
      <c r="U41" s="46" t="s">
        <v>7</v>
      </c>
      <c r="V41" s="44">
        <f>+IF(+COUNT(D41:N41)&gt;0,RANK(U41,$U$8:$U$43,0),"")</f>
      </c>
      <c r="W41" s="45"/>
      <c r="X41" s="43" t="s">
        <v>7</v>
      </c>
    </row>
    <row r="42" spans="1:24" ht="15">
      <c r="A42" s="42" t="s">
        <v>7</v>
      </c>
      <c r="B42" s="42" t="s">
        <v>7</v>
      </c>
      <c r="C42" s="42" t="s">
        <v>7</v>
      </c>
      <c r="D42" s="47"/>
      <c r="E42" s="48"/>
      <c r="F42" s="48"/>
      <c r="G42" s="47"/>
      <c r="H42" s="47"/>
      <c r="I42" s="47"/>
      <c r="J42" s="48"/>
      <c r="K42" s="48"/>
      <c r="L42" s="48"/>
      <c r="M42" s="47"/>
      <c r="N42" s="48"/>
      <c r="O42" s="48"/>
      <c r="P42" s="48"/>
      <c r="Q42" s="46" t="s">
        <v>7</v>
      </c>
      <c r="R42" s="46" t="s">
        <v>7</v>
      </c>
      <c r="S42" s="46" t="s">
        <v>7</v>
      </c>
      <c r="T42" s="46" t="s">
        <v>7</v>
      </c>
      <c r="U42" s="46" t="s">
        <v>7</v>
      </c>
      <c r="V42" s="44">
        <f>+IF(+COUNT(D42:N42)&gt;0,RANK(U42,$U$8:$U$43,0),"")</f>
      </c>
      <c r="W42" s="45"/>
      <c r="X42" s="43" t="s">
        <v>7</v>
      </c>
    </row>
    <row r="43" spans="1:24" ht="15">
      <c r="A43" s="42" t="s">
        <v>7</v>
      </c>
      <c r="B43" s="42" t="s">
        <v>7</v>
      </c>
      <c r="C43" s="42" t="s">
        <v>7</v>
      </c>
      <c r="D43" s="47"/>
      <c r="E43" s="48"/>
      <c r="F43" s="48"/>
      <c r="G43" s="47"/>
      <c r="H43" s="47"/>
      <c r="I43" s="47"/>
      <c r="J43" s="48"/>
      <c r="K43" s="48"/>
      <c r="L43" s="48"/>
      <c r="M43" s="47"/>
      <c r="N43" s="48"/>
      <c r="O43" s="48"/>
      <c r="P43" s="48"/>
      <c r="Q43" s="46" t="s">
        <v>7</v>
      </c>
      <c r="R43" s="46" t="s">
        <v>7</v>
      </c>
      <c r="S43" s="46" t="s">
        <v>7</v>
      </c>
      <c r="T43" s="46" t="s">
        <v>7</v>
      </c>
      <c r="U43" s="46" t="s">
        <v>7</v>
      </c>
      <c r="V43" s="44">
        <f>+IF(+COUNT(D43:N43)&gt;0,RANK(U43,$U$8:$U$43,0),"")</f>
      </c>
      <c r="W43" s="45"/>
      <c r="X43" s="43" t="s">
        <v>7</v>
      </c>
    </row>
    <row r="44" spans="1:24" ht="15.75">
      <c r="A44" s="49">
        <f>COUNTIF($A$8:$A$43,"&gt;&lt;")</f>
        <v>21</v>
      </c>
      <c r="B44" s="49">
        <f>COUNTIF($A$8:$A$43,"&gt;&lt;")</f>
        <v>21</v>
      </c>
      <c r="C44" s="49">
        <f>COUNTIF($A$8:$A$43,"&gt;&lt;")</f>
        <v>21</v>
      </c>
      <c r="D44" s="50">
        <f aca="true" t="shared" si="1" ref="D44:N44">COUNTIF(D$8:D$43,"=0")+COUNTIF(D$8:D$43,"&gt;0")</f>
        <v>11</v>
      </c>
      <c r="E44" s="50">
        <f t="shared" si="1"/>
        <v>10</v>
      </c>
      <c r="F44" s="50">
        <f t="shared" si="1"/>
        <v>13</v>
      </c>
      <c r="G44" s="50">
        <f t="shared" si="1"/>
        <v>14</v>
      </c>
      <c r="H44" s="50">
        <f t="shared" si="1"/>
        <v>12</v>
      </c>
      <c r="I44" s="50">
        <f t="shared" si="1"/>
        <v>11</v>
      </c>
      <c r="J44" s="50">
        <f t="shared" si="1"/>
        <v>9</v>
      </c>
      <c r="K44" s="50">
        <f t="shared" si="1"/>
        <v>4</v>
      </c>
      <c r="L44" s="50">
        <f t="shared" si="1"/>
        <v>10</v>
      </c>
      <c r="M44" s="50">
        <f t="shared" si="1"/>
        <v>8</v>
      </c>
      <c r="N44" s="50">
        <f t="shared" si="1"/>
        <v>0</v>
      </c>
      <c r="O44" s="51"/>
      <c r="P44" s="52"/>
      <c r="Q44" s="53"/>
      <c r="R44" s="53"/>
      <c r="S44" s="53"/>
      <c r="T44" s="53"/>
      <c r="U44" s="52"/>
      <c r="V44" s="52"/>
      <c r="W44" s="54" t="s">
        <v>7</v>
      </c>
      <c r="X44" s="43" t="s">
        <v>7</v>
      </c>
    </row>
    <row r="45" spans="1:24" ht="15">
      <c r="A45" s="55"/>
      <c r="B45" s="55"/>
      <c r="C45" s="56"/>
      <c r="D45" s="57">
        <f aca="true" t="shared" si="2" ref="D45:N45">D44/$A44</f>
        <v>0.5238095238095238</v>
      </c>
      <c r="E45" s="57">
        <f t="shared" si="2"/>
        <v>0.47619047619047616</v>
      </c>
      <c r="F45" s="57">
        <f t="shared" si="2"/>
        <v>0.6190476190476191</v>
      </c>
      <c r="G45" s="57">
        <f t="shared" si="2"/>
        <v>0.6666666666666666</v>
      </c>
      <c r="H45" s="57">
        <f t="shared" si="2"/>
        <v>0.5714285714285714</v>
      </c>
      <c r="I45" s="57">
        <f t="shared" si="2"/>
        <v>0.5238095238095238</v>
      </c>
      <c r="J45" s="57">
        <f t="shared" si="2"/>
        <v>0.42857142857142855</v>
      </c>
      <c r="K45" s="57">
        <f t="shared" si="2"/>
        <v>0.19047619047619047</v>
      </c>
      <c r="L45" s="57">
        <f t="shared" si="2"/>
        <v>0.47619047619047616</v>
      </c>
      <c r="M45" s="57">
        <f t="shared" si="2"/>
        <v>0.38095238095238093</v>
      </c>
      <c r="N45" s="58">
        <f t="shared" si="2"/>
        <v>0</v>
      </c>
      <c r="O45" s="59"/>
      <c r="P45" s="60"/>
      <c r="Q45" s="61"/>
      <c r="R45" s="61"/>
      <c r="S45" s="61"/>
      <c r="T45" s="61"/>
      <c r="U45" s="60"/>
      <c r="V45" s="60"/>
      <c r="W45" s="45"/>
      <c r="X45" s="43" t="s">
        <v>7</v>
      </c>
    </row>
    <row r="46" spans="1:24" ht="15">
      <c r="A46" s="62"/>
      <c r="B46" s="62"/>
      <c r="C46" s="62"/>
      <c r="D46" s="52"/>
      <c r="E46" s="52" t="s">
        <v>7</v>
      </c>
      <c r="F46" s="52"/>
      <c r="G46" s="63" t="s">
        <v>7</v>
      </c>
      <c r="H46" s="52"/>
      <c r="I46" s="52"/>
      <c r="J46" s="52"/>
      <c r="K46" s="52"/>
      <c r="L46" s="52"/>
      <c r="M46" s="52"/>
      <c r="N46" s="44"/>
      <c r="O46" s="60"/>
      <c r="P46" s="60"/>
      <c r="Q46" s="61"/>
      <c r="R46" s="61"/>
      <c r="S46" s="61"/>
      <c r="T46" s="61"/>
      <c r="U46" s="60"/>
      <c r="V46" s="60"/>
      <c r="W46" s="45"/>
      <c r="X46" s="43" t="s">
        <v>7</v>
      </c>
    </row>
    <row r="47" spans="1:24" ht="15">
      <c r="A47" s="39"/>
      <c r="B47" s="39"/>
      <c r="C47" s="39"/>
      <c r="D47" s="60"/>
      <c r="E47" s="60" t="s">
        <v>7</v>
      </c>
      <c r="F47" s="60"/>
      <c r="G47" s="64" t="s">
        <v>7</v>
      </c>
      <c r="H47" s="60"/>
      <c r="I47" s="60"/>
      <c r="J47" s="60"/>
      <c r="K47" s="60"/>
      <c r="L47" s="60"/>
      <c r="M47" s="60"/>
      <c r="N47" s="44"/>
      <c r="O47" s="60"/>
      <c r="P47" s="60"/>
      <c r="Q47" s="61"/>
      <c r="R47" s="61"/>
      <c r="S47" s="61"/>
      <c r="T47" s="61"/>
      <c r="U47" s="60"/>
      <c r="V47" s="60"/>
      <c r="W47" s="45"/>
      <c r="X47" s="43" t="s">
        <v>7</v>
      </c>
    </row>
    <row r="48" spans="1:24" ht="15.75" thickBot="1">
      <c r="A48" s="65" t="s">
        <v>93</v>
      </c>
      <c r="B48" s="65" t="s">
        <v>12</v>
      </c>
      <c r="C48" s="66" t="s">
        <v>13</v>
      </c>
      <c r="D48" s="66" t="s">
        <v>14</v>
      </c>
      <c r="E48" s="67"/>
      <c r="F48" s="67"/>
      <c r="G48" s="68"/>
      <c r="H48" s="67"/>
      <c r="I48" s="67"/>
      <c r="J48" s="67"/>
      <c r="K48" s="67"/>
      <c r="L48" s="67"/>
      <c r="M48" s="67" t="s">
        <v>7</v>
      </c>
      <c r="N48" s="69" t="s">
        <v>7</v>
      </c>
      <c r="O48" s="70"/>
      <c r="P48" s="70"/>
      <c r="Q48" s="70"/>
      <c r="R48" s="70"/>
      <c r="S48" s="70"/>
      <c r="T48" s="70"/>
      <c r="U48" s="70"/>
      <c r="V48" s="70"/>
      <c r="W48" s="45"/>
      <c r="X48" s="43" t="s">
        <v>7</v>
      </c>
    </row>
    <row r="49" spans="1:24" ht="74.25">
      <c r="A49" s="39" t="s">
        <v>15</v>
      </c>
      <c r="B49" s="39" t="s">
        <v>16</v>
      </c>
      <c r="C49" s="39" t="s">
        <v>17</v>
      </c>
      <c r="D49" s="40" t="s">
        <v>18</v>
      </c>
      <c r="E49" s="40" t="s">
        <v>19</v>
      </c>
      <c r="F49" s="40" t="s">
        <v>20</v>
      </c>
      <c r="G49" s="40" t="s">
        <v>21</v>
      </c>
      <c r="H49" s="40" t="s">
        <v>22</v>
      </c>
      <c r="I49" s="40" t="s">
        <v>23</v>
      </c>
      <c r="J49" s="40" t="s">
        <v>24</v>
      </c>
      <c r="K49" s="40" t="s">
        <v>25</v>
      </c>
      <c r="L49" s="40" t="s">
        <v>26</v>
      </c>
      <c r="M49" s="40" t="s">
        <v>27</v>
      </c>
      <c r="N49" s="40" t="s">
        <v>23</v>
      </c>
      <c r="O49" s="41" t="s">
        <v>28</v>
      </c>
      <c r="P49" s="41" t="s">
        <v>29</v>
      </c>
      <c r="Q49" s="41" t="s">
        <v>30</v>
      </c>
      <c r="R49" s="41" t="s">
        <v>31</v>
      </c>
      <c r="S49" s="41" t="s">
        <v>32</v>
      </c>
      <c r="T49" s="41" t="s">
        <v>33</v>
      </c>
      <c r="U49" s="41" t="s">
        <v>34</v>
      </c>
      <c r="V49" s="41" t="s">
        <v>35</v>
      </c>
      <c r="W49" s="45"/>
      <c r="X49" s="43" t="s">
        <v>7</v>
      </c>
    </row>
    <row r="50" spans="1:24" ht="15">
      <c r="A50" s="42" t="s">
        <v>94</v>
      </c>
      <c r="B50" s="42" t="s">
        <v>95</v>
      </c>
      <c r="C50" s="42" t="s">
        <v>63</v>
      </c>
      <c r="D50" s="43">
        <v>24</v>
      </c>
      <c r="E50" s="43">
        <v>28</v>
      </c>
      <c r="F50" s="43">
        <v>15</v>
      </c>
      <c r="G50" s="43">
        <v>27</v>
      </c>
      <c r="H50" s="43">
        <v>22</v>
      </c>
      <c r="I50" s="43">
        <v>22</v>
      </c>
      <c r="J50" s="43">
        <v>19</v>
      </c>
      <c r="K50" s="43" t="s">
        <v>7</v>
      </c>
      <c r="L50" s="43" t="s">
        <v>7</v>
      </c>
      <c r="M50" s="43">
        <v>25</v>
      </c>
      <c r="N50" s="43" t="s">
        <v>7</v>
      </c>
      <c r="O50" s="44">
        <f>SUM(D50:N50)</f>
        <v>182</v>
      </c>
      <c r="P50" s="44">
        <f>COUNT(D50:N50)</f>
        <v>8</v>
      </c>
      <c r="Q50" s="44">
        <f>IF(P50&lt;9,0,+SMALL(D50:N50,1))</f>
        <v>0</v>
      </c>
      <c r="R50" s="44">
        <f>IF(P50&lt;10,0,+SMALL(D50:N50,2))</f>
        <v>0</v>
      </c>
      <c r="S50" s="44">
        <f>IF(P50&lt;11,0,+SMALL(D50:N50,3))</f>
        <v>0</v>
      </c>
      <c r="T50" s="44">
        <f>IF(P50&lt;12,0,+SMALL(D50:N50,4))</f>
        <v>0</v>
      </c>
      <c r="U50" s="44">
        <f>O50-Q50-R50-S50</f>
        <v>182</v>
      </c>
      <c r="V50" s="44">
        <f>+IF(+COUNT(D50:N50)&gt;0,RANK(U50,$U$50:$U$127,0),"")</f>
        <v>1</v>
      </c>
      <c r="W50" s="45">
        <f>IF((OR(P50&gt;7,X50="C")),1," ")</f>
        <v>1</v>
      </c>
      <c r="X50" s="43" t="s">
        <v>7</v>
      </c>
    </row>
    <row r="51" spans="1:24" ht="15">
      <c r="A51" s="42" t="s">
        <v>96</v>
      </c>
      <c r="B51" s="42" t="s">
        <v>97</v>
      </c>
      <c r="C51" s="42" t="s">
        <v>43</v>
      </c>
      <c r="D51" s="43">
        <v>21</v>
      </c>
      <c r="E51" s="43">
        <v>18</v>
      </c>
      <c r="F51" s="43">
        <v>15</v>
      </c>
      <c r="G51" s="43">
        <v>24</v>
      </c>
      <c r="H51" s="43">
        <v>21</v>
      </c>
      <c r="I51" s="43">
        <v>27</v>
      </c>
      <c r="J51" s="43">
        <v>17</v>
      </c>
      <c r="K51" s="43" t="s">
        <v>7</v>
      </c>
      <c r="L51" s="43">
        <v>26</v>
      </c>
      <c r="M51" s="43">
        <v>23</v>
      </c>
      <c r="N51" s="43" t="s">
        <v>7</v>
      </c>
      <c r="O51" s="44">
        <f>SUM(D51:N51)</f>
        <v>192</v>
      </c>
      <c r="P51" s="44">
        <f>COUNT(D51:N51)</f>
        <v>9</v>
      </c>
      <c r="Q51" s="44">
        <f>IF(P51&lt;9,0,+SMALL(D51:N51,1))</f>
        <v>15</v>
      </c>
      <c r="R51" s="44">
        <f>IF(P51&lt;10,0,+SMALL(D51:N51,2))</f>
        <v>0</v>
      </c>
      <c r="S51" s="44">
        <f>IF(P51&lt;11,0,+SMALL(D51:N51,3))</f>
        <v>0</v>
      </c>
      <c r="T51" s="44">
        <f>IF(P51&lt;12,0,+SMALL(D51:N51,4))</f>
        <v>0</v>
      </c>
      <c r="U51" s="44">
        <f>O51-Q51-R51-S51</f>
        <v>177</v>
      </c>
      <c r="V51" s="44">
        <f>+IF(+COUNT(D51:N51)&gt;0,RANK(U51,$U$50:$U$127,0),"")</f>
        <v>2</v>
      </c>
      <c r="W51" s="45">
        <f>IF((OR(P51&gt;7,X51="C")),1," ")</f>
        <v>1</v>
      </c>
      <c r="X51" s="43" t="s">
        <v>7</v>
      </c>
    </row>
    <row r="52" spans="1:24" ht="15">
      <c r="A52" s="42" t="s">
        <v>98</v>
      </c>
      <c r="B52" s="42" t="s">
        <v>99</v>
      </c>
      <c r="C52" s="42" t="s">
        <v>100</v>
      </c>
      <c r="D52" s="43">
        <v>19</v>
      </c>
      <c r="E52" s="43">
        <v>30</v>
      </c>
      <c r="F52" s="43">
        <v>19</v>
      </c>
      <c r="G52" s="43">
        <v>17</v>
      </c>
      <c r="H52" s="43">
        <v>20</v>
      </c>
      <c r="I52" s="43">
        <v>24</v>
      </c>
      <c r="J52" s="43">
        <v>18</v>
      </c>
      <c r="K52" s="43" t="s">
        <v>7</v>
      </c>
      <c r="L52" s="43" t="s">
        <v>7</v>
      </c>
      <c r="M52" s="43">
        <v>19</v>
      </c>
      <c r="N52" s="43" t="s">
        <v>7</v>
      </c>
      <c r="O52" s="44">
        <f>SUM(D52:N52)</f>
        <v>166</v>
      </c>
      <c r="P52" s="44">
        <f>COUNT(D52:N52)</f>
        <v>8</v>
      </c>
      <c r="Q52" s="44">
        <f>IF(P52&lt;9,0,+SMALL(D52:N52,1))</f>
        <v>0</v>
      </c>
      <c r="R52" s="44">
        <f>IF(P52&lt;10,0,+SMALL(D52:N52,2))</f>
        <v>0</v>
      </c>
      <c r="S52" s="44">
        <f>IF(P52&lt;11,0,+SMALL(D52:N52,3))</f>
        <v>0</v>
      </c>
      <c r="T52" s="44">
        <f>IF(P52&lt;12,0,+SMALL(D52:N52,4))</f>
        <v>0</v>
      </c>
      <c r="U52" s="44">
        <f>O52-Q52-R52-S52</f>
        <v>166</v>
      </c>
      <c r="V52" s="44">
        <f>+IF(+COUNT(D52:N52)&gt;0,RANK(U52,$U$50:$U$127,0),"")</f>
        <v>3</v>
      </c>
      <c r="W52" s="45">
        <f>IF((OR(P52&gt;7,X52="C")),1," ")</f>
        <v>1</v>
      </c>
      <c r="X52" s="43" t="s">
        <v>7</v>
      </c>
    </row>
    <row r="53" spans="1:24" ht="15">
      <c r="A53" s="42" t="s">
        <v>101</v>
      </c>
      <c r="B53" s="42" t="s">
        <v>102</v>
      </c>
      <c r="C53" s="42" t="s">
        <v>103</v>
      </c>
      <c r="D53" s="43">
        <v>22</v>
      </c>
      <c r="E53" s="43">
        <v>23</v>
      </c>
      <c r="F53" s="43">
        <v>15</v>
      </c>
      <c r="G53" s="43">
        <v>17</v>
      </c>
      <c r="H53" s="43">
        <v>20</v>
      </c>
      <c r="I53" s="43">
        <v>19</v>
      </c>
      <c r="J53" s="43">
        <v>16</v>
      </c>
      <c r="K53" s="43" t="s">
        <v>7</v>
      </c>
      <c r="L53" s="43">
        <v>24</v>
      </c>
      <c r="M53" s="43">
        <v>12</v>
      </c>
      <c r="N53" s="43" t="s">
        <v>7</v>
      </c>
      <c r="O53" s="44">
        <f>SUM(D53:N53)</f>
        <v>168</v>
      </c>
      <c r="P53" s="44">
        <f>COUNT(D53:N53)</f>
        <v>9</v>
      </c>
      <c r="Q53" s="44">
        <f>IF(P53&lt;9,0,+SMALL(D53:N53,1))</f>
        <v>12</v>
      </c>
      <c r="R53" s="44">
        <f>IF(P53&lt;10,0,+SMALL(D53:N53,2))</f>
        <v>0</v>
      </c>
      <c r="S53" s="44">
        <f>IF(P53&lt;11,0,+SMALL(D53:N53,3))</f>
        <v>0</v>
      </c>
      <c r="T53" s="44">
        <f>IF(P53&lt;12,0,+SMALL(D53:N53,4))</f>
        <v>0</v>
      </c>
      <c r="U53" s="44">
        <f>O53-Q53-R53-S53</f>
        <v>156</v>
      </c>
      <c r="V53" s="44">
        <f>+IF(+COUNT(D53:N53)&gt;0,RANK(U53,$U$50:$U$127,0),"")</f>
        <v>4</v>
      </c>
      <c r="W53" s="45">
        <f>IF((OR(P53&gt;7,X53="C")),1," ")</f>
        <v>1</v>
      </c>
      <c r="X53" s="43" t="s">
        <v>7</v>
      </c>
    </row>
    <row r="54" spans="1:24" ht="15">
      <c r="A54" s="42" t="s">
        <v>104</v>
      </c>
      <c r="B54" s="42" t="s">
        <v>105</v>
      </c>
      <c r="C54" s="42" t="s">
        <v>103</v>
      </c>
      <c r="D54" s="43">
        <v>25</v>
      </c>
      <c r="E54" s="43" t="s">
        <v>7</v>
      </c>
      <c r="F54" s="43" t="s">
        <v>7</v>
      </c>
      <c r="G54" s="43">
        <v>20</v>
      </c>
      <c r="H54" s="43">
        <v>23</v>
      </c>
      <c r="I54" s="43">
        <v>21</v>
      </c>
      <c r="J54" s="43">
        <v>14</v>
      </c>
      <c r="K54" s="43" t="s">
        <v>7</v>
      </c>
      <c r="L54" s="43">
        <v>25</v>
      </c>
      <c r="M54" s="43">
        <v>26</v>
      </c>
      <c r="N54" s="43" t="s">
        <v>7</v>
      </c>
      <c r="O54" s="44">
        <f>SUM(D54:N54)</f>
        <v>154</v>
      </c>
      <c r="P54" s="44">
        <f>COUNT(D54:N54)</f>
        <v>7</v>
      </c>
      <c r="Q54" s="44">
        <f>IF(P54&lt;9,0,+SMALL(D54:N54,1))</f>
        <v>0</v>
      </c>
      <c r="R54" s="44">
        <f>IF(P54&lt;10,0,+SMALL(D54:N54,2))</f>
        <v>0</v>
      </c>
      <c r="S54" s="44">
        <f>IF(P54&lt;11,0,+SMALL(D54:N54,3))</f>
        <v>0</v>
      </c>
      <c r="T54" s="44">
        <f>IF(P54&lt;12,0,+SMALL(D54:N54,4))</f>
        <v>0</v>
      </c>
      <c r="U54" s="44">
        <f>O54-Q54-R54-S54</f>
        <v>154</v>
      </c>
      <c r="V54" s="44">
        <f>+IF(+COUNT(D54:N54)&gt;0,RANK(U54,$U$50:$U$127,0),"")</f>
        <v>5</v>
      </c>
      <c r="W54" s="45" t="str">
        <f>IF((OR(P54&gt;7,X54="C")),1," ")</f>
        <v> </v>
      </c>
      <c r="X54" s="43" t="s">
        <v>7</v>
      </c>
    </row>
    <row r="55" spans="1:24" ht="15">
      <c r="A55" s="42" t="s">
        <v>106</v>
      </c>
      <c r="B55" s="42" t="s">
        <v>107</v>
      </c>
      <c r="C55" s="42" t="s">
        <v>46</v>
      </c>
      <c r="D55" s="43">
        <v>17</v>
      </c>
      <c r="E55" s="43">
        <v>18</v>
      </c>
      <c r="F55" s="43">
        <v>16</v>
      </c>
      <c r="G55" s="43">
        <v>18</v>
      </c>
      <c r="H55" s="43">
        <v>11</v>
      </c>
      <c r="I55" s="43">
        <v>19</v>
      </c>
      <c r="J55" s="43" t="s">
        <v>7</v>
      </c>
      <c r="K55" s="43">
        <v>17</v>
      </c>
      <c r="L55" s="43">
        <v>16</v>
      </c>
      <c r="M55" s="43" t="s">
        <v>7</v>
      </c>
      <c r="N55" s="43" t="s">
        <v>7</v>
      </c>
      <c r="O55" s="44">
        <f>SUM(D55:N55)</f>
        <v>132</v>
      </c>
      <c r="P55" s="44">
        <f>COUNT(D55:N55)</f>
        <v>8</v>
      </c>
      <c r="Q55" s="44">
        <f>IF(P55&lt;9,0,+SMALL(D55:N55,1))</f>
        <v>0</v>
      </c>
      <c r="R55" s="44">
        <f>IF(P55&lt;10,0,+SMALL(D55:N55,2))</f>
        <v>0</v>
      </c>
      <c r="S55" s="44">
        <f>IF(P55&lt;11,0,+SMALL(D55:N55,3))</f>
        <v>0</v>
      </c>
      <c r="T55" s="44">
        <f>IF(P55&lt;12,0,+SMALL(D55:N55,4))</f>
        <v>0</v>
      </c>
      <c r="U55" s="44">
        <f>O55-Q55-R55-S55</f>
        <v>132</v>
      </c>
      <c r="V55" s="44">
        <f>+IF(+COUNT(D55:N55)&gt;0,RANK(U55,$U$50:$U$127,0),"")</f>
        <v>6</v>
      </c>
      <c r="W55" s="45">
        <f>IF((OR(P55&gt;7,X55="C")),1," ")</f>
        <v>1</v>
      </c>
      <c r="X55" s="43" t="s">
        <v>7</v>
      </c>
    </row>
    <row r="56" spans="1:24" ht="15">
      <c r="A56" s="42" t="s">
        <v>108</v>
      </c>
      <c r="B56" s="42" t="s">
        <v>109</v>
      </c>
      <c r="C56" s="42" t="s">
        <v>110</v>
      </c>
      <c r="D56" s="43">
        <v>20</v>
      </c>
      <c r="E56" s="43">
        <v>11</v>
      </c>
      <c r="F56" s="43">
        <v>14</v>
      </c>
      <c r="G56" s="43">
        <v>11</v>
      </c>
      <c r="H56" s="43">
        <v>16</v>
      </c>
      <c r="I56" s="43">
        <v>21</v>
      </c>
      <c r="J56" s="43">
        <v>12</v>
      </c>
      <c r="K56" s="43" t="s">
        <v>7</v>
      </c>
      <c r="L56" s="43">
        <v>18</v>
      </c>
      <c r="M56" s="43" t="s">
        <v>7</v>
      </c>
      <c r="N56" s="43" t="s">
        <v>7</v>
      </c>
      <c r="O56" s="44">
        <f>SUM(D56:N56)</f>
        <v>123</v>
      </c>
      <c r="P56" s="44">
        <f>COUNT(D56:N56)</f>
        <v>8</v>
      </c>
      <c r="Q56" s="44">
        <f>IF(P56&lt;9,0,+SMALL(D56:N56,1))</f>
        <v>0</v>
      </c>
      <c r="R56" s="44">
        <f>IF(P56&lt;10,0,+SMALL(D56:N56,2))</f>
        <v>0</v>
      </c>
      <c r="S56" s="44">
        <f>IF(P56&lt;11,0,+SMALL(D56:N56,3))</f>
        <v>0</v>
      </c>
      <c r="T56" s="44">
        <f>IF(P56&lt;12,0,+SMALL(D56:N56,4))</f>
        <v>0</v>
      </c>
      <c r="U56" s="44">
        <f>O56-Q56-R56-S56</f>
        <v>123</v>
      </c>
      <c r="V56" s="44">
        <f>+IF(+COUNT(D56:N56)&gt;0,RANK(U56,$U$50:$U$127,0),"")</f>
        <v>7</v>
      </c>
      <c r="W56" s="45">
        <f>IF((OR(P56&gt;7,X56="C")),1," ")</f>
        <v>1</v>
      </c>
      <c r="X56" s="43" t="s">
        <v>7</v>
      </c>
    </row>
    <row r="57" spans="1:24" ht="15">
      <c r="A57" s="42" t="s">
        <v>111</v>
      </c>
      <c r="B57" s="42" t="s">
        <v>112</v>
      </c>
      <c r="C57" s="42" t="s">
        <v>68</v>
      </c>
      <c r="D57" s="43">
        <v>15</v>
      </c>
      <c r="E57" s="43">
        <v>14</v>
      </c>
      <c r="F57" s="43">
        <v>12</v>
      </c>
      <c r="G57" s="43">
        <v>10</v>
      </c>
      <c r="H57" s="43">
        <v>15</v>
      </c>
      <c r="I57" s="43">
        <v>21</v>
      </c>
      <c r="J57" s="43">
        <v>13</v>
      </c>
      <c r="K57" s="43">
        <v>18</v>
      </c>
      <c r="L57" s="43" t="s">
        <v>7</v>
      </c>
      <c r="M57" s="43" t="s">
        <v>7</v>
      </c>
      <c r="N57" s="43" t="s">
        <v>7</v>
      </c>
      <c r="O57" s="44">
        <f>SUM(D57:N57)</f>
        <v>118</v>
      </c>
      <c r="P57" s="44">
        <f>COUNT(D57:N57)</f>
        <v>8</v>
      </c>
      <c r="Q57" s="44">
        <f>IF(P57&lt;9,0,+SMALL(D57:N57,1))</f>
        <v>0</v>
      </c>
      <c r="R57" s="44">
        <f>IF(P57&lt;10,0,+SMALL(D57:N57,2))</f>
        <v>0</v>
      </c>
      <c r="S57" s="44">
        <f>IF(P57&lt;11,0,+SMALL(D57:N57,3))</f>
        <v>0</v>
      </c>
      <c r="T57" s="44">
        <f>IF(P57&lt;12,0,+SMALL(D57:N57,4))</f>
        <v>0</v>
      </c>
      <c r="U57" s="44">
        <f>O57-Q57-R57-S57</f>
        <v>118</v>
      </c>
      <c r="V57" s="44">
        <f>+IF(+COUNT(D57:N57)&gt;0,RANK(U57,$U$50:$U$127,0),"")</f>
        <v>8</v>
      </c>
      <c r="W57" s="45">
        <f>IF((OR(P57&gt;7,X57="C")),1," ")</f>
        <v>1</v>
      </c>
      <c r="X57" s="43" t="s">
        <v>7</v>
      </c>
    </row>
    <row r="58" spans="1:24" ht="15">
      <c r="A58" s="42" t="s">
        <v>113</v>
      </c>
      <c r="B58" s="42" t="s">
        <v>114</v>
      </c>
      <c r="C58" s="42" t="s">
        <v>68</v>
      </c>
      <c r="D58" s="43">
        <v>14</v>
      </c>
      <c r="E58" s="43">
        <v>16</v>
      </c>
      <c r="F58" s="43" t="s">
        <v>7</v>
      </c>
      <c r="G58" s="43">
        <v>14</v>
      </c>
      <c r="H58" s="43">
        <v>14</v>
      </c>
      <c r="I58" s="43">
        <v>20</v>
      </c>
      <c r="J58" s="43">
        <v>22</v>
      </c>
      <c r="K58" s="43">
        <v>16</v>
      </c>
      <c r="L58" s="43" t="s">
        <v>7</v>
      </c>
      <c r="M58" s="43" t="s">
        <v>7</v>
      </c>
      <c r="N58" s="43" t="s">
        <v>7</v>
      </c>
      <c r="O58" s="44">
        <f>SUM(D58:N58)</f>
        <v>116</v>
      </c>
      <c r="P58" s="44">
        <f>COUNT(D58:N58)</f>
        <v>7</v>
      </c>
      <c r="Q58" s="44">
        <f>IF(P58&lt;9,0,+SMALL(D58:N58,1))</f>
        <v>0</v>
      </c>
      <c r="R58" s="44">
        <f>IF(P58&lt;10,0,+SMALL(D58:N58,2))</f>
        <v>0</v>
      </c>
      <c r="S58" s="44">
        <f>IF(P58&lt;11,0,+SMALL(D58:N58,3))</f>
        <v>0</v>
      </c>
      <c r="T58" s="44">
        <f>IF(P58&lt;12,0,+SMALL(D58:N58,4))</f>
        <v>0</v>
      </c>
      <c r="U58" s="44">
        <f>O58-Q58-R58-S58</f>
        <v>116</v>
      </c>
      <c r="V58" s="44">
        <f>+IF(+COUNT(D58:N58)&gt;0,RANK(U58,$U$50:$U$127,0),"")</f>
        <v>9</v>
      </c>
      <c r="W58" s="45" t="str">
        <f>IF((OR(P58&gt;7,X58="C")),1," ")</f>
        <v> </v>
      </c>
      <c r="X58" s="43" t="s">
        <v>7</v>
      </c>
    </row>
    <row r="59" spans="1:24" ht="15">
      <c r="A59" s="42" t="s">
        <v>55</v>
      </c>
      <c r="B59" s="42" t="s">
        <v>112</v>
      </c>
      <c r="C59" s="42" t="s">
        <v>57</v>
      </c>
      <c r="D59" s="43">
        <v>14</v>
      </c>
      <c r="E59" s="43">
        <v>14</v>
      </c>
      <c r="F59" s="43">
        <v>6</v>
      </c>
      <c r="G59" s="43">
        <v>14</v>
      </c>
      <c r="H59" s="43" t="s">
        <v>7</v>
      </c>
      <c r="I59" s="43">
        <v>18</v>
      </c>
      <c r="J59" s="43">
        <v>12</v>
      </c>
      <c r="K59" s="43" t="s">
        <v>7</v>
      </c>
      <c r="L59" s="43">
        <v>14</v>
      </c>
      <c r="M59" s="43">
        <v>17</v>
      </c>
      <c r="N59" s="43" t="s">
        <v>7</v>
      </c>
      <c r="O59" s="44">
        <f>SUM(D59:N59)</f>
        <v>109</v>
      </c>
      <c r="P59" s="44">
        <f>COUNT(D59:N59)</f>
        <v>8</v>
      </c>
      <c r="Q59" s="44">
        <f>IF(P59&lt;9,0,+SMALL(D59:N59,1))</f>
        <v>0</v>
      </c>
      <c r="R59" s="44">
        <f>IF(P59&lt;10,0,+SMALL(D59:N59,2))</f>
        <v>0</v>
      </c>
      <c r="S59" s="44">
        <f>IF(P59&lt;11,0,+SMALL(D59:N59,3))</f>
        <v>0</v>
      </c>
      <c r="T59" s="44">
        <f>IF(P59&lt;12,0,+SMALL(D59:N59,4))</f>
        <v>0</v>
      </c>
      <c r="U59" s="44">
        <f>O59-Q59-R59-S59</f>
        <v>109</v>
      </c>
      <c r="V59" s="44">
        <f>+IF(+COUNT(D59:N59)&gt;0,RANK(U59,$U$50:$U$127,0),"")</f>
        <v>10</v>
      </c>
      <c r="W59" s="45">
        <f>IF((OR(P59&gt;7,X59="C")),1," ")</f>
        <v>1</v>
      </c>
      <c r="X59" s="43" t="s">
        <v>7</v>
      </c>
    </row>
    <row r="60" spans="1:24" ht="15">
      <c r="A60" s="42" t="s">
        <v>115</v>
      </c>
      <c r="B60" s="42" t="s">
        <v>116</v>
      </c>
      <c r="C60" s="42" t="s">
        <v>100</v>
      </c>
      <c r="D60" s="43">
        <v>17</v>
      </c>
      <c r="E60" s="43">
        <v>12</v>
      </c>
      <c r="F60" s="43" t="s">
        <v>7</v>
      </c>
      <c r="G60" s="43">
        <v>17</v>
      </c>
      <c r="H60" s="43">
        <v>13</v>
      </c>
      <c r="I60" s="43">
        <v>14</v>
      </c>
      <c r="J60" s="43">
        <v>8</v>
      </c>
      <c r="K60" s="43" t="s">
        <v>7</v>
      </c>
      <c r="L60" s="43">
        <v>10</v>
      </c>
      <c r="M60" s="43">
        <v>17</v>
      </c>
      <c r="N60" s="43" t="s">
        <v>7</v>
      </c>
      <c r="O60" s="44">
        <f>SUM(D60:N60)</f>
        <v>108</v>
      </c>
      <c r="P60" s="44">
        <f>COUNT(D60:N60)</f>
        <v>8</v>
      </c>
      <c r="Q60" s="44">
        <f>IF(P60&lt;9,0,+SMALL(D60:N60,1))</f>
        <v>0</v>
      </c>
      <c r="R60" s="44">
        <f>IF(P60&lt;10,0,+SMALL(D60:N60,2))</f>
        <v>0</v>
      </c>
      <c r="S60" s="44">
        <f>IF(P60&lt;11,0,+SMALL(D60:N60,3))</f>
        <v>0</v>
      </c>
      <c r="T60" s="44">
        <f>IF(P60&lt;12,0,+SMALL(D60:N60,4))</f>
        <v>0</v>
      </c>
      <c r="U60" s="44">
        <f>O60-Q60-R60-S60</f>
        <v>108</v>
      </c>
      <c r="V60" s="44">
        <f>+IF(+COUNT(D60:N60)&gt;0,RANK(U60,$U$50:$U$127,0),"")</f>
        <v>11</v>
      </c>
      <c r="W60" s="45">
        <f>IF((OR(P60&gt;7,X60="C")),1," ")</f>
        <v>1</v>
      </c>
      <c r="X60" s="43" t="s">
        <v>7</v>
      </c>
    </row>
    <row r="61" spans="1:24" ht="15">
      <c r="A61" s="42" t="s">
        <v>117</v>
      </c>
      <c r="B61" s="42" t="s">
        <v>97</v>
      </c>
      <c r="C61" s="42" t="s">
        <v>118</v>
      </c>
      <c r="D61" s="43">
        <v>10</v>
      </c>
      <c r="E61" s="43">
        <v>13</v>
      </c>
      <c r="F61" s="43">
        <v>8</v>
      </c>
      <c r="G61" s="43">
        <v>11</v>
      </c>
      <c r="H61" s="43">
        <v>21</v>
      </c>
      <c r="I61" s="43">
        <v>12</v>
      </c>
      <c r="J61" s="43">
        <v>12</v>
      </c>
      <c r="K61" s="43">
        <v>13</v>
      </c>
      <c r="L61" s="43">
        <v>14</v>
      </c>
      <c r="M61" s="43" t="s">
        <v>7</v>
      </c>
      <c r="N61" s="43" t="s">
        <v>7</v>
      </c>
      <c r="O61" s="44">
        <f>SUM(D61:N61)</f>
        <v>114</v>
      </c>
      <c r="P61" s="44">
        <f>COUNT(D61:N61)</f>
        <v>9</v>
      </c>
      <c r="Q61" s="44">
        <f>IF(P61&lt;9,0,+SMALL(D61:N61,1))</f>
        <v>8</v>
      </c>
      <c r="R61" s="44">
        <f>IF(P61&lt;10,0,+SMALL(D61:N61,2))</f>
        <v>0</v>
      </c>
      <c r="S61" s="44">
        <f>IF(P61&lt;11,0,+SMALL(D61:N61,3))</f>
        <v>0</v>
      </c>
      <c r="T61" s="44">
        <f>IF(P61&lt;12,0,+SMALL(D61:N61,4))</f>
        <v>0</v>
      </c>
      <c r="U61" s="44">
        <f>O61-Q61-R61-S61</f>
        <v>106</v>
      </c>
      <c r="V61" s="44">
        <f>+IF(+COUNT(D61:N61)&gt;0,RANK(U61,$U$50:$U$127,0),"")</f>
        <v>12</v>
      </c>
      <c r="W61" s="45">
        <f>IF((OR(P61&gt;7,X61="C")),1," ")</f>
        <v>1</v>
      </c>
      <c r="X61" s="43" t="s">
        <v>7</v>
      </c>
    </row>
    <row r="62" spans="1:24" ht="15">
      <c r="A62" s="42" t="s">
        <v>119</v>
      </c>
      <c r="B62" s="42" t="s">
        <v>120</v>
      </c>
      <c r="C62" s="42" t="s">
        <v>46</v>
      </c>
      <c r="D62" s="43">
        <v>11</v>
      </c>
      <c r="E62" s="43">
        <v>16</v>
      </c>
      <c r="F62" s="43">
        <v>8</v>
      </c>
      <c r="G62" s="43">
        <v>11</v>
      </c>
      <c r="H62" s="43">
        <v>12</v>
      </c>
      <c r="I62" s="43">
        <v>10</v>
      </c>
      <c r="J62" s="43" t="s">
        <v>7</v>
      </c>
      <c r="K62" s="43">
        <v>16</v>
      </c>
      <c r="L62" s="43">
        <v>14</v>
      </c>
      <c r="M62" s="43" t="s">
        <v>7</v>
      </c>
      <c r="N62" s="43" t="s">
        <v>7</v>
      </c>
      <c r="O62" s="44">
        <f>SUM(D62:N62)</f>
        <v>98</v>
      </c>
      <c r="P62" s="44">
        <f>COUNT(D62:N62)</f>
        <v>8</v>
      </c>
      <c r="Q62" s="44">
        <f>IF(P62&lt;9,0,+SMALL(D62:N62,1))</f>
        <v>0</v>
      </c>
      <c r="R62" s="44">
        <f>IF(P62&lt;10,0,+SMALL(D62:N62,2))</f>
        <v>0</v>
      </c>
      <c r="S62" s="44">
        <f>IF(P62&lt;11,0,+SMALL(D62:N62,3))</f>
        <v>0</v>
      </c>
      <c r="T62" s="44">
        <f>IF(P62&lt;12,0,+SMALL(D62:N62,4))</f>
        <v>0</v>
      </c>
      <c r="U62" s="44">
        <f>O62-Q62-R62-S62</f>
        <v>98</v>
      </c>
      <c r="V62" s="44">
        <f>+IF(+COUNT(D62:N62)&gt;0,RANK(U62,$U$50:$U$127,0),"")</f>
        <v>13</v>
      </c>
      <c r="W62" s="45">
        <f>IF((OR(P62&gt;7,X62="C")),1," ")</f>
        <v>1</v>
      </c>
      <c r="X62" s="43" t="s">
        <v>7</v>
      </c>
    </row>
    <row r="63" spans="1:24" ht="15">
      <c r="A63" s="42" t="s">
        <v>121</v>
      </c>
      <c r="B63" s="42" t="s">
        <v>107</v>
      </c>
      <c r="C63" s="42" t="s">
        <v>46</v>
      </c>
      <c r="D63" s="43" t="s">
        <v>7</v>
      </c>
      <c r="E63" s="43">
        <v>7</v>
      </c>
      <c r="F63" s="43">
        <v>11</v>
      </c>
      <c r="G63" s="43">
        <v>13</v>
      </c>
      <c r="H63" s="43">
        <v>9</v>
      </c>
      <c r="I63" s="43">
        <v>17</v>
      </c>
      <c r="J63" s="43">
        <v>9</v>
      </c>
      <c r="K63" s="43">
        <v>12</v>
      </c>
      <c r="L63" s="43">
        <v>18</v>
      </c>
      <c r="M63" s="43" t="s">
        <v>7</v>
      </c>
      <c r="N63" s="43" t="s">
        <v>7</v>
      </c>
      <c r="O63" s="44">
        <f>SUM(D63:N63)</f>
        <v>96</v>
      </c>
      <c r="P63" s="44">
        <f>COUNT(D63:N63)</f>
        <v>8</v>
      </c>
      <c r="Q63" s="44">
        <f>IF(P63&lt;9,0,+SMALL(D63:N63,1))</f>
        <v>0</v>
      </c>
      <c r="R63" s="44">
        <f>IF(P63&lt;10,0,+SMALL(D63:N63,2))</f>
        <v>0</v>
      </c>
      <c r="S63" s="44">
        <f>IF(P63&lt;11,0,+SMALL(D63:N63,3))</f>
        <v>0</v>
      </c>
      <c r="T63" s="44">
        <f>IF(P63&lt;12,0,+SMALL(D63:N63,4))</f>
        <v>0</v>
      </c>
      <c r="U63" s="44">
        <f>O63-Q63-R63-S63</f>
        <v>96</v>
      </c>
      <c r="V63" s="44">
        <f>+IF(+COUNT(D63:N63)&gt;0,RANK(U63,$U$50:$U$127,0),"")</f>
        <v>14</v>
      </c>
      <c r="W63" s="45">
        <f>IF((OR(P63&gt;7,X63="C")),1," ")</f>
        <v>1</v>
      </c>
      <c r="X63" s="43" t="s">
        <v>7</v>
      </c>
    </row>
    <row r="64" spans="1:24" ht="15">
      <c r="A64" s="42" t="s">
        <v>122</v>
      </c>
      <c r="B64" s="42" t="s">
        <v>123</v>
      </c>
      <c r="C64" s="42" t="s">
        <v>124</v>
      </c>
      <c r="D64" s="43">
        <v>17</v>
      </c>
      <c r="E64" s="43">
        <v>19</v>
      </c>
      <c r="F64" s="43">
        <v>13</v>
      </c>
      <c r="G64" s="43">
        <v>15</v>
      </c>
      <c r="H64" s="43" t="s">
        <v>7</v>
      </c>
      <c r="I64" s="43" t="s">
        <v>7</v>
      </c>
      <c r="J64" s="43">
        <v>12</v>
      </c>
      <c r="K64" s="43">
        <v>16</v>
      </c>
      <c r="L64" s="43" t="s">
        <v>7</v>
      </c>
      <c r="M64" s="43" t="s">
        <v>7</v>
      </c>
      <c r="N64" s="43" t="s">
        <v>7</v>
      </c>
      <c r="O64" s="44">
        <f>SUM(D64:N64)</f>
        <v>92</v>
      </c>
      <c r="P64" s="44">
        <f>COUNT(D64:N64)</f>
        <v>6</v>
      </c>
      <c r="Q64" s="44">
        <f>IF(P64&lt;9,0,+SMALL(D64:N64,1))</f>
        <v>0</v>
      </c>
      <c r="R64" s="44">
        <f>IF(P64&lt;10,0,+SMALL(D64:N64,2))</f>
        <v>0</v>
      </c>
      <c r="S64" s="44">
        <f>IF(P64&lt;11,0,+SMALL(D64:N64,3))</f>
        <v>0</v>
      </c>
      <c r="T64" s="44">
        <f>IF(P64&lt;12,0,+SMALL(D64:N64,4))</f>
        <v>0</v>
      </c>
      <c r="U64" s="44">
        <f>O64-Q64-R64-S64</f>
        <v>92</v>
      </c>
      <c r="V64" s="44">
        <f>+IF(+COUNT(D64:N64)&gt;0,RANK(U64,$U$50:$U$127,0),"")</f>
        <v>15</v>
      </c>
      <c r="W64" s="45" t="str">
        <f>IF((OR(P64&gt;7,X64="C")),1," ")</f>
        <v> </v>
      </c>
      <c r="X64" s="43" t="s">
        <v>7</v>
      </c>
    </row>
    <row r="65" spans="1:24" ht="15">
      <c r="A65" s="42" t="s">
        <v>125</v>
      </c>
      <c r="B65" s="42" t="s">
        <v>126</v>
      </c>
      <c r="C65" s="42" t="s">
        <v>83</v>
      </c>
      <c r="D65" s="43">
        <v>8</v>
      </c>
      <c r="E65" s="43">
        <v>12</v>
      </c>
      <c r="F65" s="43">
        <v>8</v>
      </c>
      <c r="G65" s="43">
        <v>11</v>
      </c>
      <c r="H65" s="43">
        <v>13</v>
      </c>
      <c r="I65" s="43">
        <v>16</v>
      </c>
      <c r="J65" s="43">
        <v>9</v>
      </c>
      <c r="K65" s="43" t="s">
        <v>7</v>
      </c>
      <c r="L65" s="43" t="s">
        <v>7</v>
      </c>
      <c r="M65" s="43">
        <v>12</v>
      </c>
      <c r="N65" s="43" t="s">
        <v>7</v>
      </c>
      <c r="O65" s="44">
        <f>SUM(D65:N65)</f>
        <v>89</v>
      </c>
      <c r="P65" s="44">
        <f>COUNT(D65:N65)</f>
        <v>8</v>
      </c>
      <c r="Q65" s="44">
        <f>IF(P65&lt;9,0,+SMALL(D65:N65,1))</f>
        <v>0</v>
      </c>
      <c r="R65" s="44">
        <f>IF(P65&lt;10,0,+SMALL(D65:N65,2))</f>
        <v>0</v>
      </c>
      <c r="S65" s="44">
        <f>IF(P65&lt;11,0,+SMALL(D65:N65,3))</f>
        <v>0</v>
      </c>
      <c r="T65" s="44">
        <f>IF(P65&lt;12,0,+SMALL(D65:N65,4))</f>
        <v>0</v>
      </c>
      <c r="U65" s="44">
        <f>O65-Q65-R65-S65</f>
        <v>89</v>
      </c>
      <c r="V65" s="44">
        <f>+IF(+COUNT(D65:N65)&gt;0,RANK(U65,$U$50:$U$127,0),"")</f>
        <v>16</v>
      </c>
      <c r="W65" s="45">
        <f>IF((OR(P65&gt;7,X65="C")),1," ")</f>
        <v>1</v>
      </c>
      <c r="X65" s="43" t="s">
        <v>7</v>
      </c>
    </row>
    <row r="66" spans="1:24" ht="15">
      <c r="A66" s="42" t="s">
        <v>127</v>
      </c>
      <c r="B66" s="42" t="s">
        <v>128</v>
      </c>
      <c r="C66" s="42" t="s">
        <v>68</v>
      </c>
      <c r="D66" s="43">
        <v>17</v>
      </c>
      <c r="E66" s="43">
        <v>13</v>
      </c>
      <c r="F66" s="43">
        <v>6</v>
      </c>
      <c r="G66" s="43">
        <v>11</v>
      </c>
      <c r="H66" s="43">
        <v>8</v>
      </c>
      <c r="I66" s="43">
        <v>14</v>
      </c>
      <c r="J66" s="43">
        <v>6</v>
      </c>
      <c r="K66" s="43">
        <v>12</v>
      </c>
      <c r="L66" s="43" t="s">
        <v>7</v>
      </c>
      <c r="M66" s="43" t="s">
        <v>7</v>
      </c>
      <c r="N66" s="43" t="s">
        <v>7</v>
      </c>
      <c r="O66" s="44">
        <f>SUM(D66:N66)</f>
        <v>87</v>
      </c>
      <c r="P66" s="44">
        <f>COUNT(D66:N66)</f>
        <v>8</v>
      </c>
      <c r="Q66" s="44">
        <f>IF(P66&lt;9,0,+SMALL(D66:N66,1))</f>
        <v>0</v>
      </c>
      <c r="R66" s="44">
        <f>IF(P66&lt;10,0,+SMALL(D66:N66,2))</f>
        <v>0</v>
      </c>
      <c r="S66" s="44">
        <f>IF(P66&lt;11,0,+SMALL(D66:N66,3))</f>
        <v>0</v>
      </c>
      <c r="T66" s="44">
        <f>IF(P66&lt;12,0,+SMALL(D66:N66,4))</f>
        <v>0</v>
      </c>
      <c r="U66" s="44">
        <f>O66-Q66-R66-S66</f>
        <v>87</v>
      </c>
      <c r="V66" s="44">
        <f>+IF(+COUNT(D66:N66)&gt;0,RANK(U66,$U$50:$U$127,0),"")</f>
        <v>17</v>
      </c>
      <c r="W66" s="45">
        <f>IF((OR(P66&gt;7,X66="C")),1," ")</f>
        <v>1</v>
      </c>
      <c r="X66" s="43" t="s">
        <v>7</v>
      </c>
    </row>
    <row r="67" spans="1:24" ht="15">
      <c r="A67" s="42" t="s">
        <v>129</v>
      </c>
      <c r="B67" s="42" t="s">
        <v>95</v>
      </c>
      <c r="C67" s="42" t="s">
        <v>63</v>
      </c>
      <c r="D67" s="43">
        <v>12</v>
      </c>
      <c r="E67" s="43">
        <v>14</v>
      </c>
      <c r="F67" s="43">
        <v>12</v>
      </c>
      <c r="G67" s="43" t="s">
        <v>7</v>
      </c>
      <c r="H67" s="43">
        <v>11</v>
      </c>
      <c r="I67" s="43">
        <v>16</v>
      </c>
      <c r="J67" s="43">
        <v>5</v>
      </c>
      <c r="K67" s="43" t="s">
        <v>7</v>
      </c>
      <c r="L67" s="43">
        <v>10</v>
      </c>
      <c r="M67" s="43" t="s">
        <v>7</v>
      </c>
      <c r="N67" s="43" t="s">
        <v>7</v>
      </c>
      <c r="O67" s="44">
        <f>SUM(D67:N67)</f>
        <v>80</v>
      </c>
      <c r="P67" s="44">
        <f>COUNT(D67:N67)</f>
        <v>7</v>
      </c>
      <c r="Q67" s="44">
        <f>IF(P67&lt;9,0,+SMALL(D67:N67,1))</f>
        <v>0</v>
      </c>
      <c r="R67" s="44">
        <f>IF(P67&lt;10,0,+SMALL(D67:N67,2))</f>
        <v>0</v>
      </c>
      <c r="S67" s="44">
        <f>IF(P67&lt;11,0,+SMALL(D67:N67,3))</f>
        <v>0</v>
      </c>
      <c r="T67" s="44">
        <f>IF(P67&lt;12,0,+SMALL(D67:N67,4))</f>
        <v>0</v>
      </c>
      <c r="U67" s="44">
        <f>O67-Q67-R67-S67</f>
        <v>80</v>
      </c>
      <c r="V67" s="44">
        <f>+IF(+COUNT(D67:N67)&gt;0,RANK(U67,$U$50:$U$127,0),"")</f>
        <v>18</v>
      </c>
      <c r="W67" s="45" t="str">
        <f>IF((OR(P67&gt;7,X67="C")),1," ")</f>
        <v> </v>
      </c>
      <c r="X67" s="43" t="s">
        <v>7</v>
      </c>
    </row>
    <row r="68" spans="1:24" ht="15">
      <c r="A68" s="42" t="s">
        <v>130</v>
      </c>
      <c r="B68" s="42" t="s">
        <v>131</v>
      </c>
      <c r="C68" s="42" t="s">
        <v>68</v>
      </c>
      <c r="D68" s="43" t="s">
        <v>7</v>
      </c>
      <c r="E68" s="43">
        <v>11</v>
      </c>
      <c r="F68" s="43" t="s">
        <v>7</v>
      </c>
      <c r="G68" s="43">
        <v>5</v>
      </c>
      <c r="H68" s="43">
        <v>15</v>
      </c>
      <c r="I68" s="43">
        <v>24</v>
      </c>
      <c r="J68" s="43">
        <v>10</v>
      </c>
      <c r="K68" s="43">
        <v>14</v>
      </c>
      <c r="L68" s="43" t="s">
        <v>7</v>
      </c>
      <c r="M68" s="43" t="s">
        <v>7</v>
      </c>
      <c r="N68" s="43" t="s">
        <v>7</v>
      </c>
      <c r="O68" s="44">
        <f>SUM(D68:N68)</f>
        <v>79</v>
      </c>
      <c r="P68" s="44">
        <f>COUNT(D68:N68)</f>
        <v>6</v>
      </c>
      <c r="Q68" s="44">
        <f>IF(P68&lt;9,0,+SMALL(D68:N68,1))</f>
        <v>0</v>
      </c>
      <c r="R68" s="44">
        <f>IF(P68&lt;10,0,+SMALL(D68:N68,2))</f>
        <v>0</v>
      </c>
      <c r="S68" s="44">
        <f>IF(P68&lt;11,0,+SMALL(D68:N68,3))</f>
        <v>0</v>
      </c>
      <c r="T68" s="44">
        <f>IF(P68&lt;12,0,+SMALL(D68:N68,4))</f>
        <v>0</v>
      </c>
      <c r="U68" s="44">
        <f>O68-Q68-R68-S68</f>
        <v>79</v>
      </c>
      <c r="V68" s="44">
        <f>+IF(+COUNT(D68:N68)&gt;0,RANK(U68,$U$50:$U$127,0),"")</f>
        <v>19</v>
      </c>
      <c r="W68" s="45" t="str">
        <f>IF((OR(P68&gt;7,X68="C")),1," ")</f>
        <v> </v>
      </c>
      <c r="X68" s="43" t="s">
        <v>7</v>
      </c>
    </row>
    <row r="69" spans="1:24" ht="15">
      <c r="A69" s="42" t="s">
        <v>132</v>
      </c>
      <c r="B69" s="42" t="s">
        <v>133</v>
      </c>
      <c r="C69" s="42" t="s">
        <v>63</v>
      </c>
      <c r="D69" s="43">
        <v>12</v>
      </c>
      <c r="E69" s="43">
        <v>16</v>
      </c>
      <c r="F69" s="43" t="s">
        <v>7</v>
      </c>
      <c r="G69" s="43">
        <v>18</v>
      </c>
      <c r="H69" s="43">
        <v>14</v>
      </c>
      <c r="I69" s="43">
        <v>17</v>
      </c>
      <c r="J69" s="43" t="s">
        <v>7</v>
      </c>
      <c r="K69" s="43" t="s">
        <v>7</v>
      </c>
      <c r="L69" s="43" t="s">
        <v>7</v>
      </c>
      <c r="M69" s="43" t="s">
        <v>7</v>
      </c>
      <c r="N69" s="43" t="s">
        <v>7</v>
      </c>
      <c r="O69" s="44">
        <f>SUM(D69:N69)</f>
        <v>77</v>
      </c>
      <c r="P69" s="44">
        <f>COUNT(D69:N69)</f>
        <v>5</v>
      </c>
      <c r="Q69" s="44">
        <f>IF(P69&lt;9,0,+SMALL(D69:N69,1))</f>
        <v>0</v>
      </c>
      <c r="R69" s="44">
        <f>IF(P69&lt;10,0,+SMALL(D69:N69,2))</f>
        <v>0</v>
      </c>
      <c r="S69" s="44">
        <f>IF(P69&lt;11,0,+SMALL(D69:N69,3))</f>
        <v>0</v>
      </c>
      <c r="T69" s="44">
        <f>IF(P69&lt;12,0,+SMALL(D69:N69,4))</f>
        <v>0</v>
      </c>
      <c r="U69" s="44">
        <f>O69-Q69-R69-S69</f>
        <v>77</v>
      </c>
      <c r="V69" s="44">
        <f>+IF(+COUNT(D69:N69)&gt;0,RANK(U69,$U$50:$U$127,0),"")</f>
        <v>20</v>
      </c>
      <c r="W69" s="45" t="str">
        <f>IF((OR(P69&gt;7,X69="C")),1," ")</f>
        <v> </v>
      </c>
      <c r="X69" s="43" t="s">
        <v>7</v>
      </c>
    </row>
    <row r="70" spans="1:24" ht="15">
      <c r="A70" s="42" t="s">
        <v>134</v>
      </c>
      <c r="B70" s="42" t="s">
        <v>135</v>
      </c>
      <c r="C70" s="42" t="s">
        <v>43</v>
      </c>
      <c r="D70" s="43">
        <v>9</v>
      </c>
      <c r="E70" s="43">
        <v>15</v>
      </c>
      <c r="F70" s="43" t="s">
        <v>7</v>
      </c>
      <c r="G70" s="43">
        <v>17</v>
      </c>
      <c r="H70" s="43">
        <v>9</v>
      </c>
      <c r="I70" s="43">
        <v>9</v>
      </c>
      <c r="J70" s="43">
        <v>10</v>
      </c>
      <c r="K70" s="43" t="s">
        <v>7</v>
      </c>
      <c r="L70" s="43" t="s">
        <v>7</v>
      </c>
      <c r="M70" s="43">
        <v>8</v>
      </c>
      <c r="N70" s="43" t="s">
        <v>7</v>
      </c>
      <c r="O70" s="44">
        <f>SUM(D70:N70)</f>
        <v>77</v>
      </c>
      <c r="P70" s="44">
        <f>COUNT(D70:N70)</f>
        <v>7</v>
      </c>
      <c r="Q70" s="44">
        <f>IF(P70&lt;9,0,+SMALL(D70:N70,1))</f>
        <v>0</v>
      </c>
      <c r="R70" s="44">
        <f>IF(P70&lt;10,0,+SMALL(D70:N70,2))</f>
        <v>0</v>
      </c>
      <c r="S70" s="44">
        <f>IF(P70&lt;11,0,+SMALL(D70:N70,3))</f>
        <v>0</v>
      </c>
      <c r="T70" s="44">
        <f>IF(P70&lt;12,0,+SMALL(D70:N70,4))</f>
        <v>0</v>
      </c>
      <c r="U70" s="44">
        <f>O70-Q70-R70-S70</f>
        <v>77</v>
      </c>
      <c r="V70" s="44">
        <f>+IF(+COUNT(D70:N70)&gt;0,RANK(U70,$U$50:$U$127,0),"")</f>
        <v>20</v>
      </c>
      <c r="W70" s="45" t="str">
        <f>IF((OR(P70&gt;7,X70="C")),1," ")</f>
        <v> </v>
      </c>
      <c r="X70" s="43" t="s">
        <v>7</v>
      </c>
    </row>
    <row r="71" spans="1:24" ht="15">
      <c r="A71" s="42" t="s">
        <v>136</v>
      </c>
      <c r="B71" s="42" t="s">
        <v>137</v>
      </c>
      <c r="C71" s="42" t="s">
        <v>75</v>
      </c>
      <c r="D71" s="43">
        <v>13</v>
      </c>
      <c r="E71" s="43" t="s">
        <v>7</v>
      </c>
      <c r="F71" s="43">
        <v>11</v>
      </c>
      <c r="G71" s="43">
        <v>11</v>
      </c>
      <c r="H71" s="43">
        <v>9</v>
      </c>
      <c r="I71" s="43">
        <v>9</v>
      </c>
      <c r="J71" s="43" t="s">
        <v>7</v>
      </c>
      <c r="K71" s="43">
        <v>14</v>
      </c>
      <c r="L71" s="43">
        <v>10</v>
      </c>
      <c r="M71" s="43" t="s">
        <v>7</v>
      </c>
      <c r="N71" s="43" t="s">
        <v>7</v>
      </c>
      <c r="O71" s="44">
        <f>SUM(D71:N71)</f>
        <v>77</v>
      </c>
      <c r="P71" s="44">
        <f>COUNT(D71:N71)</f>
        <v>7</v>
      </c>
      <c r="Q71" s="44">
        <f>IF(P71&lt;9,0,+SMALL(D71:N71,1))</f>
        <v>0</v>
      </c>
      <c r="R71" s="44">
        <f>IF(P71&lt;10,0,+SMALL(D71:N71,2))</f>
        <v>0</v>
      </c>
      <c r="S71" s="44">
        <f>IF(P71&lt;11,0,+SMALL(D71:N71,3))</f>
        <v>0</v>
      </c>
      <c r="T71" s="44">
        <f>IF(P71&lt;12,0,+SMALL(D71:N71,4))</f>
        <v>0</v>
      </c>
      <c r="U71" s="44">
        <f>O71-Q71-R71-S71</f>
        <v>77</v>
      </c>
      <c r="V71" s="44">
        <f>+IF(+COUNT(D71:N71)&gt;0,RANK(U71,$U$50:$U$127,0),"")</f>
        <v>20</v>
      </c>
      <c r="W71" s="45" t="str">
        <f>IF((OR(P71&gt;7,X71="C")),1," ")</f>
        <v> </v>
      </c>
      <c r="X71" s="43" t="s">
        <v>7</v>
      </c>
    </row>
    <row r="72" spans="1:24" ht="15">
      <c r="A72" s="42" t="s">
        <v>138</v>
      </c>
      <c r="B72" s="42" t="s">
        <v>139</v>
      </c>
      <c r="C72" s="42" t="s">
        <v>60</v>
      </c>
      <c r="D72" s="43" t="s">
        <v>7</v>
      </c>
      <c r="E72" s="43">
        <v>12</v>
      </c>
      <c r="F72" s="43">
        <v>18</v>
      </c>
      <c r="G72" s="43" t="s">
        <v>7</v>
      </c>
      <c r="H72" s="43">
        <v>13</v>
      </c>
      <c r="I72" s="43">
        <v>16</v>
      </c>
      <c r="J72" s="43" t="s">
        <v>7</v>
      </c>
      <c r="K72" s="43" t="s">
        <v>7</v>
      </c>
      <c r="L72" s="43" t="s">
        <v>7</v>
      </c>
      <c r="M72" s="43">
        <v>17</v>
      </c>
      <c r="N72" s="43" t="s">
        <v>7</v>
      </c>
      <c r="O72" s="44">
        <f>SUM(D72:N72)</f>
        <v>76</v>
      </c>
      <c r="P72" s="44">
        <f>COUNT(D72:N72)</f>
        <v>5</v>
      </c>
      <c r="Q72" s="44">
        <f>IF(P72&lt;9,0,+SMALL(D72:N72,1))</f>
        <v>0</v>
      </c>
      <c r="R72" s="44">
        <f>IF(P72&lt;10,0,+SMALL(D72:N72,2))</f>
        <v>0</v>
      </c>
      <c r="S72" s="44">
        <f>IF(P72&lt;11,0,+SMALL(D72:N72,3))</f>
        <v>0</v>
      </c>
      <c r="T72" s="44">
        <f>IF(P72&lt;12,0,+SMALL(D72:N72,4))</f>
        <v>0</v>
      </c>
      <c r="U72" s="44">
        <f>O72-Q72-R72-S72</f>
        <v>76</v>
      </c>
      <c r="V72" s="44">
        <f>+IF(+COUNT(D72:N72)&gt;0,RANK(U72,$U$50:$U$127,0),"")</f>
        <v>23</v>
      </c>
      <c r="W72" s="45" t="str">
        <f>IF((OR(P72&gt;7,X72="C")),1," ")</f>
        <v> </v>
      </c>
      <c r="X72" s="43" t="s">
        <v>7</v>
      </c>
    </row>
    <row r="73" spans="1:24" ht="15">
      <c r="A73" s="42" t="s">
        <v>140</v>
      </c>
      <c r="B73" s="42" t="s">
        <v>141</v>
      </c>
      <c r="C73" s="42" t="s">
        <v>68</v>
      </c>
      <c r="D73" s="43">
        <v>13</v>
      </c>
      <c r="E73" s="43">
        <v>6</v>
      </c>
      <c r="F73" s="43">
        <v>9</v>
      </c>
      <c r="G73" s="43">
        <v>4</v>
      </c>
      <c r="H73" s="43">
        <v>3</v>
      </c>
      <c r="I73" s="43">
        <v>8</v>
      </c>
      <c r="J73" s="43">
        <v>7</v>
      </c>
      <c r="K73" s="43">
        <v>12</v>
      </c>
      <c r="L73" s="43">
        <v>16</v>
      </c>
      <c r="M73" s="43" t="s">
        <v>7</v>
      </c>
      <c r="N73" s="43" t="s">
        <v>7</v>
      </c>
      <c r="O73" s="44">
        <f>SUM(D73:N73)</f>
        <v>78</v>
      </c>
      <c r="P73" s="44">
        <f>COUNT(D73:N73)</f>
        <v>9</v>
      </c>
      <c r="Q73" s="44">
        <f>IF(P73&lt;9,0,+SMALL(D73:N73,1))</f>
        <v>3</v>
      </c>
      <c r="R73" s="44">
        <f>IF(P73&lt;10,0,+SMALL(D73:N73,2))</f>
        <v>0</v>
      </c>
      <c r="S73" s="44">
        <f>IF(P73&lt;11,0,+SMALL(D73:N73,3))</f>
        <v>0</v>
      </c>
      <c r="T73" s="44">
        <f>IF(P73&lt;12,0,+SMALL(D73:N73,4))</f>
        <v>0</v>
      </c>
      <c r="U73" s="44">
        <f>O73-Q73-R73-S73</f>
        <v>75</v>
      </c>
      <c r="V73" s="44">
        <f>+IF(+COUNT(D73:N73)&gt;0,RANK(U73,$U$50:$U$127,0),"")</f>
        <v>24</v>
      </c>
      <c r="W73" s="45">
        <f>IF((OR(P73&gt;7,X73="C")),1," ")</f>
        <v>1</v>
      </c>
      <c r="X73" s="43" t="s">
        <v>7</v>
      </c>
    </row>
    <row r="74" spans="1:24" ht="15">
      <c r="A74" s="42" t="s">
        <v>142</v>
      </c>
      <c r="B74" s="42" t="s">
        <v>143</v>
      </c>
      <c r="C74" s="42" t="s">
        <v>86</v>
      </c>
      <c r="D74" s="43">
        <v>6</v>
      </c>
      <c r="E74" s="43">
        <v>5</v>
      </c>
      <c r="F74" s="43">
        <v>9</v>
      </c>
      <c r="G74" s="43">
        <v>9</v>
      </c>
      <c r="H74" s="43">
        <v>7</v>
      </c>
      <c r="I74" s="43">
        <v>12</v>
      </c>
      <c r="J74" s="43">
        <v>14</v>
      </c>
      <c r="K74" s="43">
        <v>12</v>
      </c>
      <c r="L74" s="43" t="s">
        <v>7</v>
      </c>
      <c r="M74" s="43" t="s">
        <v>7</v>
      </c>
      <c r="N74" s="43" t="s">
        <v>7</v>
      </c>
      <c r="O74" s="44">
        <f>SUM(D74:N74)</f>
        <v>74</v>
      </c>
      <c r="P74" s="44">
        <f>COUNT(D74:N74)</f>
        <v>8</v>
      </c>
      <c r="Q74" s="44">
        <f>IF(P74&lt;9,0,+SMALL(D74:N74,1))</f>
        <v>0</v>
      </c>
      <c r="R74" s="44">
        <f>IF(P74&lt;10,0,+SMALL(D74:N74,2))</f>
        <v>0</v>
      </c>
      <c r="S74" s="44">
        <f>IF(P74&lt;11,0,+SMALL(D74:N74,3))</f>
        <v>0</v>
      </c>
      <c r="T74" s="44">
        <f>IF(P74&lt;12,0,+SMALL(D74:N74,4))</f>
        <v>0</v>
      </c>
      <c r="U74" s="44">
        <f>O74-Q74-R74-S74</f>
        <v>74</v>
      </c>
      <c r="V74" s="44">
        <f>+IF(+COUNT(D74:N74)&gt;0,RANK(U74,$U$50:$U$127,0),"")</f>
        <v>25</v>
      </c>
      <c r="W74" s="45">
        <f>IF((OR(P74&gt;7,X74="C")),1," ")</f>
        <v>1</v>
      </c>
      <c r="X74" s="43" t="s">
        <v>7</v>
      </c>
    </row>
    <row r="75" spans="1:24" ht="15">
      <c r="A75" s="42" t="s">
        <v>144</v>
      </c>
      <c r="B75" s="42" t="s">
        <v>131</v>
      </c>
      <c r="C75" s="42" t="s">
        <v>68</v>
      </c>
      <c r="D75" s="43">
        <v>14</v>
      </c>
      <c r="E75" s="43" t="s">
        <v>7</v>
      </c>
      <c r="F75" s="43" t="s">
        <v>7</v>
      </c>
      <c r="G75" s="43">
        <v>18</v>
      </c>
      <c r="H75" s="43" t="s">
        <v>7</v>
      </c>
      <c r="I75" s="43">
        <v>19</v>
      </c>
      <c r="J75" s="43" t="s">
        <v>7</v>
      </c>
      <c r="K75" s="43">
        <v>22</v>
      </c>
      <c r="L75" s="43" t="s">
        <v>7</v>
      </c>
      <c r="M75" s="43" t="s">
        <v>7</v>
      </c>
      <c r="N75" s="43" t="s">
        <v>7</v>
      </c>
      <c r="O75" s="44">
        <f>SUM(D75:N75)</f>
        <v>73</v>
      </c>
      <c r="P75" s="44">
        <f>COUNT(D75:N75)</f>
        <v>4</v>
      </c>
      <c r="Q75" s="44">
        <f>IF(P75&lt;9,0,+SMALL(D75:N75,1))</f>
        <v>0</v>
      </c>
      <c r="R75" s="44">
        <f>IF(P75&lt;10,0,+SMALL(D75:N75,2))</f>
        <v>0</v>
      </c>
      <c r="S75" s="44">
        <f>IF(P75&lt;11,0,+SMALL(D75:N75,3))</f>
        <v>0</v>
      </c>
      <c r="T75" s="44">
        <f>IF(P75&lt;12,0,+SMALL(D75:N75,4))</f>
        <v>0</v>
      </c>
      <c r="U75" s="44">
        <f>O75-Q75-R75-S75</f>
        <v>73</v>
      </c>
      <c r="V75" s="44">
        <f>+IF(+COUNT(D75:N75)&gt;0,RANK(U75,$U$50:$U$127,0),"")</f>
        <v>26</v>
      </c>
      <c r="W75" s="45" t="s">
        <v>7</v>
      </c>
      <c r="X75" s="43" t="s">
        <v>7</v>
      </c>
    </row>
    <row r="76" spans="1:24" ht="15">
      <c r="A76" s="42" t="s">
        <v>145</v>
      </c>
      <c r="B76" s="42" t="s">
        <v>146</v>
      </c>
      <c r="C76" s="42" t="s">
        <v>63</v>
      </c>
      <c r="D76" s="43">
        <v>16</v>
      </c>
      <c r="E76" s="43" t="s">
        <v>7</v>
      </c>
      <c r="F76" s="43">
        <v>18</v>
      </c>
      <c r="G76" s="43" t="s">
        <v>7</v>
      </c>
      <c r="H76" s="43">
        <v>18</v>
      </c>
      <c r="I76" s="43" t="s">
        <v>7</v>
      </c>
      <c r="J76" s="43">
        <v>5</v>
      </c>
      <c r="K76" s="43" t="s">
        <v>7</v>
      </c>
      <c r="L76" s="43" t="s">
        <v>7</v>
      </c>
      <c r="M76" s="43">
        <v>14</v>
      </c>
      <c r="N76" s="43" t="s">
        <v>7</v>
      </c>
      <c r="O76" s="44">
        <f>SUM(D76:N76)</f>
        <v>71</v>
      </c>
      <c r="P76" s="44">
        <f>COUNT(D76:N76)</f>
        <v>5</v>
      </c>
      <c r="Q76" s="44">
        <f>IF(P76&lt;9,0,+SMALL(D76:N76,1))</f>
        <v>0</v>
      </c>
      <c r="R76" s="44">
        <f>IF(P76&lt;10,0,+SMALL(D76:N76,2))</f>
        <v>0</v>
      </c>
      <c r="S76" s="44">
        <f>IF(P76&lt;11,0,+SMALL(D76:N76,3))</f>
        <v>0</v>
      </c>
      <c r="T76" s="44">
        <f>IF(P76&lt;12,0,+SMALL(D76:N76,4))</f>
        <v>0</v>
      </c>
      <c r="U76" s="44">
        <f>O76-Q76-R76-S76</f>
        <v>71</v>
      </c>
      <c r="V76" s="44">
        <f>+IF(+COUNT(D76:N76)&gt;0,RANK(U76,$U$50:$U$127,0),"")</f>
        <v>27</v>
      </c>
      <c r="W76" s="45" t="str">
        <f>IF((OR(P76&gt;7,X76="C")),1," ")</f>
        <v> </v>
      </c>
      <c r="X76" s="43" t="s">
        <v>7</v>
      </c>
    </row>
    <row r="77" spans="1:24" ht="15">
      <c r="A77" s="42" t="s">
        <v>147</v>
      </c>
      <c r="B77" s="42" t="s">
        <v>148</v>
      </c>
      <c r="C77" s="42" t="s">
        <v>149</v>
      </c>
      <c r="D77" s="43" t="s">
        <v>7</v>
      </c>
      <c r="E77" s="43">
        <v>9</v>
      </c>
      <c r="F77" s="43">
        <v>10</v>
      </c>
      <c r="G77" s="43">
        <v>11</v>
      </c>
      <c r="H77" s="43" t="s">
        <v>7</v>
      </c>
      <c r="I77" s="43">
        <v>9</v>
      </c>
      <c r="J77" s="43" t="s">
        <v>7</v>
      </c>
      <c r="K77" s="43">
        <v>20</v>
      </c>
      <c r="L77" s="43">
        <v>10</v>
      </c>
      <c r="M77" s="43" t="s">
        <v>7</v>
      </c>
      <c r="N77" s="43" t="s">
        <v>7</v>
      </c>
      <c r="O77" s="44">
        <f>SUM(D77:N77)</f>
        <v>69</v>
      </c>
      <c r="P77" s="44">
        <f>COUNT(D77:N77)</f>
        <v>6</v>
      </c>
      <c r="Q77" s="44">
        <f>IF(P77&lt;9,0,+SMALL(D77:N77,1))</f>
        <v>0</v>
      </c>
      <c r="R77" s="44">
        <f>IF(P77&lt;10,0,+SMALL(D77:N77,2))</f>
        <v>0</v>
      </c>
      <c r="S77" s="44">
        <f>IF(P77&lt;11,0,+SMALL(D77:N77,3))</f>
        <v>0</v>
      </c>
      <c r="T77" s="44">
        <f>IF(P77&lt;12,0,+SMALL(D77:N77,4))</f>
        <v>0</v>
      </c>
      <c r="U77" s="44">
        <f>O77-Q77-R77-S77</f>
        <v>69</v>
      </c>
      <c r="V77" s="44">
        <f>+IF(+COUNT(D77:N77)&gt;0,RANK(U77,$U$50:$U$127,0),"")</f>
        <v>28</v>
      </c>
      <c r="W77" s="45" t="str">
        <f>IF((OR(P77&gt;7,X77="C")),1," ")</f>
        <v> </v>
      </c>
      <c r="X77" s="43" t="s">
        <v>7</v>
      </c>
    </row>
    <row r="78" spans="1:24" ht="15">
      <c r="A78" s="42" t="s">
        <v>150</v>
      </c>
      <c r="B78" s="42" t="s">
        <v>107</v>
      </c>
      <c r="C78" s="42" t="s">
        <v>68</v>
      </c>
      <c r="D78" s="43">
        <v>9</v>
      </c>
      <c r="E78" s="43">
        <v>8</v>
      </c>
      <c r="F78" s="43">
        <v>9</v>
      </c>
      <c r="G78" s="43">
        <v>7</v>
      </c>
      <c r="H78" s="43">
        <v>9</v>
      </c>
      <c r="I78" s="43">
        <v>9</v>
      </c>
      <c r="J78" s="43">
        <v>4</v>
      </c>
      <c r="K78" s="43">
        <v>13</v>
      </c>
      <c r="L78" s="43" t="s">
        <v>7</v>
      </c>
      <c r="M78" s="43" t="s">
        <v>7</v>
      </c>
      <c r="N78" s="43" t="s">
        <v>7</v>
      </c>
      <c r="O78" s="44">
        <f>SUM(D78:N78)</f>
        <v>68</v>
      </c>
      <c r="P78" s="44">
        <f>COUNT(D78:N78)</f>
        <v>8</v>
      </c>
      <c r="Q78" s="44">
        <f>IF(P78&lt;9,0,+SMALL(D78:N78,1))</f>
        <v>0</v>
      </c>
      <c r="R78" s="44">
        <f>IF(P78&lt;10,0,+SMALL(D78:N78,2))</f>
        <v>0</v>
      </c>
      <c r="S78" s="44">
        <f>IF(P78&lt;11,0,+SMALL(D78:N78,3))</f>
        <v>0</v>
      </c>
      <c r="T78" s="44">
        <f>IF(P78&lt;12,0,+SMALL(D78:N78,4))</f>
        <v>0</v>
      </c>
      <c r="U78" s="44">
        <f>O78-Q78-R78-S78</f>
        <v>68</v>
      </c>
      <c r="V78" s="44">
        <f>+IF(+COUNT(D78:N78)&gt;0,RANK(U78,$U$50:$U$127,0),"")</f>
        <v>29</v>
      </c>
      <c r="W78" s="45">
        <f>IF((OR(P78&gt;7,X78="C")),1," ")</f>
        <v>1</v>
      </c>
      <c r="X78" s="43" t="s">
        <v>7</v>
      </c>
    </row>
    <row r="79" spans="1:24" ht="15">
      <c r="A79" s="42" t="s">
        <v>151</v>
      </c>
      <c r="B79" s="42" t="s">
        <v>152</v>
      </c>
      <c r="C79" s="42" t="s">
        <v>46</v>
      </c>
      <c r="D79" s="43">
        <v>12</v>
      </c>
      <c r="E79" s="43">
        <v>8</v>
      </c>
      <c r="F79" s="43">
        <v>4</v>
      </c>
      <c r="G79" s="43">
        <v>8</v>
      </c>
      <c r="H79" s="43">
        <v>11</v>
      </c>
      <c r="I79" s="43">
        <v>8</v>
      </c>
      <c r="J79" s="43" t="s">
        <v>7</v>
      </c>
      <c r="K79" s="43">
        <v>8</v>
      </c>
      <c r="L79" s="43">
        <v>9</v>
      </c>
      <c r="M79" s="43" t="s">
        <v>7</v>
      </c>
      <c r="N79" s="43" t="s">
        <v>7</v>
      </c>
      <c r="O79" s="44">
        <f>SUM(D79:N79)</f>
        <v>68</v>
      </c>
      <c r="P79" s="44">
        <f>COUNT(D79:N79)</f>
        <v>8</v>
      </c>
      <c r="Q79" s="44">
        <f>IF(P79&lt;9,0,+SMALL(D79:N79,1))</f>
        <v>0</v>
      </c>
      <c r="R79" s="44">
        <f>IF(P79&lt;10,0,+SMALL(D79:N79,2))</f>
        <v>0</v>
      </c>
      <c r="S79" s="44">
        <f>IF(P79&lt;11,0,+SMALL(D79:N79,3))</f>
        <v>0</v>
      </c>
      <c r="T79" s="44">
        <f>IF(P79&lt;12,0,+SMALL(D79:N79,4))</f>
        <v>0</v>
      </c>
      <c r="U79" s="44">
        <f>O79-Q79-R79-S79</f>
        <v>68</v>
      </c>
      <c r="V79" s="44">
        <f>+IF(+COUNT(D79:N79)&gt;0,RANK(U79,$U$50:$U$127,0),"")</f>
        <v>29</v>
      </c>
      <c r="W79" s="45">
        <f>IF((OR(P79&gt;7,X79="C")),1," ")</f>
        <v>1</v>
      </c>
      <c r="X79" s="43" t="s">
        <v>7</v>
      </c>
    </row>
    <row r="80" spans="1:24" ht="15">
      <c r="A80" s="42" t="s">
        <v>153</v>
      </c>
      <c r="B80" s="42" t="s">
        <v>154</v>
      </c>
      <c r="C80" s="42" t="s">
        <v>43</v>
      </c>
      <c r="D80" s="43" t="s">
        <v>7</v>
      </c>
      <c r="E80" s="43">
        <v>13</v>
      </c>
      <c r="F80" s="43" t="s">
        <v>7</v>
      </c>
      <c r="G80" s="43">
        <v>25</v>
      </c>
      <c r="H80" s="43" t="s">
        <v>7</v>
      </c>
      <c r="I80" s="43">
        <v>26</v>
      </c>
      <c r="J80" s="43" t="s">
        <v>7</v>
      </c>
      <c r="K80" s="43" t="s">
        <v>7</v>
      </c>
      <c r="L80" s="43" t="s">
        <v>7</v>
      </c>
      <c r="M80" s="43" t="s">
        <v>7</v>
      </c>
      <c r="N80" s="43" t="s">
        <v>7</v>
      </c>
      <c r="O80" s="44">
        <f>SUM(D80:N80)</f>
        <v>64</v>
      </c>
      <c r="P80" s="44">
        <f>COUNT(D80:N80)</f>
        <v>3</v>
      </c>
      <c r="Q80" s="44">
        <f>IF(P80&lt;9,0,+SMALL(D80:N80,1))</f>
        <v>0</v>
      </c>
      <c r="R80" s="44">
        <f>IF(P80&lt;10,0,+SMALL(D80:N80,2))</f>
        <v>0</v>
      </c>
      <c r="S80" s="44">
        <f>IF(P80&lt;11,0,+SMALL(D80:N80,3))</f>
        <v>0</v>
      </c>
      <c r="T80" s="44">
        <f>IF(P80&lt;12,0,+SMALL(D80:N80,4))</f>
        <v>0</v>
      </c>
      <c r="U80" s="44">
        <f>O80-Q80-R80-S80</f>
        <v>64</v>
      </c>
      <c r="V80" s="44">
        <f>+IF(+COUNT(D80:N80)&gt;0,RANK(U80,$U$50:$U$127,0),"")</f>
        <v>31</v>
      </c>
      <c r="W80" s="45" t="str">
        <f>IF((OR(P80&gt;7,X80="C")),1," ")</f>
        <v> </v>
      </c>
      <c r="X80" s="43" t="s">
        <v>7</v>
      </c>
    </row>
    <row r="81" spans="1:24" ht="15">
      <c r="A81" s="42" t="s">
        <v>155</v>
      </c>
      <c r="B81" s="42" t="s">
        <v>112</v>
      </c>
      <c r="C81" s="42" t="s">
        <v>57</v>
      </c>
      <c r="D81" s="43">
        <v>24</v>
      </c>
      <c r="E81" s="43">
        <v>16</v>
      </c>
      <c r="F81" s="43" t="s">
        <v>7</v>
      </c>
      <c r="G81" s="43" t="s">
        <v>7</v>
      </c>
      <c r="H81" s="43">
        <v>22</v>
      </c>
      <c r="I81" s="43" t="s">
        <v>7</v>
      </c>
      <c r="J81" s="43" t="s">
        <v>7</v>
      </c>
      <c r="K81" s="43" t="s">
        <v>7</v>
      </c>
      <c r="L81" s="43" t="s">
        <v>7</v>
      </c>
      <c r="M81" s="43" t="s">
        <v>7</v>
      </c>
      <c r="N81" s="43" t="s">
        <v>7</v>
      </c>
      <c r="O81" s="44">
        <f>SUM(D81:N81)</f>
        <v>62</v>
      </c>
      <c r="P81" s="44">
        <f>COUNT(D81:N81)</f>
        <v>3</v>
      </c>
      <c r="Q81" s="44">
        <f>IF(P81&lt;9,0,+SMALL(D81:N81,1))</f>
        <v>0</v>
      </c>
      <c r="R81" s="44">
        <f>IF(P81&lt;10,0,+SMALL(D81:N81,2))</f>
        <v>0</v>
      </c>
      <c r="S81" s="44">
        <f>IF(P81&lt;11,0,+SMALL(D81:N81,3))</f>
        <v>0</v>
      </c>
      <c r="T81" s="44">
        <f>IF(P81&lt;12,0,+SMALL(D81:N81,4))</f>
        <v>0</v>
      </c>
      <c r="U81" s="44">
        <f>O81-Q81-R81-S81</f>
        <v>62</v>
      </c>
      <c r="V81" s="44">
        <f>+IF(+COUNT(D81:N81)&gt;0,RANK(U81,$U$50:$U$127,0),"")</f>
        <v>32</v>
      </c>
      <c r="W81" s="45" t="str">
        <f>IF((OR(P81&gt;7,X81="C")),1," ")</f>
        <v> </v>
      </c>
      <c r="X81" s="43" t="s">
        <v>7</v>
      </c>
    </row>
    <row r="82" spans="1:24" ht="15">
      <c r="A82" s="42" t="s">
        <v>156</v>
      </c>
      <c r="B82" s="42" t="s">
        <v>157</v>
      </c>
      <c r="C82" s="42" t="s">
        <v>80</v>
      </c>
      <c r="D82" s="43">
        <v>17</v>
      </c>
      <c r="E82" s="43" t="s">
        <v>7</v>
      </c>
      <c r="F82" s="43">
        <v>11</v>
      </c>
      <c r="G82" s="43" t="s">
        <v>7</v>
      </c>
      <c r="H82" s="43" t="s">
        <v>7</v>
      </c>
      <c r="I82" s="43">
        <v>18</v>
      </c>
      <c r="J82" s="43" t="s">
        <v>7</v>
      </c>
      <c r="K82" s="43" t="s">
        <v>7</v>
      </c>
      <c r="L82" s="43" t="s">
        <v>7</v>
      </c>
      <c r="M82" s="43">
        <v>15</v>
      </c>
      <c r="N82" s="43" t="s">
        <v>7</v>
      </c>
      <c r="O82" s="44">
        <f>SUM(D82:N82)</f>
        <v>61</v>
      </c>
      <c r="P82" s="44">
        <f>COUNT(D82:N82)</f>
        <v>4</v>
      </c>
      <c r="Q82" s="44">
        <f>IF(P82&lt;9,0,+SMALL(D82:N82,1))</f>
        <v>0</v>
      </c>
      <c r="R82" s="44">
        <f>IF(P82&lt;10,0,+SMALL(D82:N82,2))</f>
        <v>0</v>
      </c>
      <c r="S82" s="44">
        <f>IF(P82&lt;11,0,+SMALL(D82:N82,3))</f>
        <v>0</v>
      </c>
      <c r="T82" s="44">
        <f>IF(P82&lt;12,0,+SMALL(D82:N82,4))</f>
        <v>0</v>
      </c>
      <c r="U82" s="44">
        <f>O82-Q82-R82-S82</f>
        <v>61</v>
      </c>
      <c r="V82" s="44">
        <f>+IF(+COUNT(D82:N82)&gt;0,RANK(U82,$U$50:$U$127,0),"")</f>
        <v>33</v>
      </c>
      <c r="W82" s="45" t="str">
        <f>IF((OR(P82&gt;7,X82="C")),1," ")</f>
        <v> </v>
      </c>
      <c r="X82" s="43" t="s">
        <v>7</v>
      </c>
    </row>
    <row r="83" spans="1:24" ht="15">
      <c r="A83" s="42" t="s">
        <v>158</v>
      </c>
      <c r="B83" s="42" t="s">
        <v>159</v>
      </c>
      <c r="C83" s="42" t="s">
        <v>160</v>
      </c>
      <c r="D83" s="43">
        <v>11</v>
      </c>
      <c r="E83" s="43">
        <v>13</v>
      </c>
      <c r="F83" s="43" t="s">
        <v>7</v>
      </c>
      <c r="G83" s="43">
        <v>9</v>
      </c>
      <c r="H83" s="43" t="s">
        <v>7</v>
      </c>
      <c r="I83" s="43">
        <v>15</v>
      </c>
      <c r="J83" s="43" t="s">
        <v>7</v>
      </c>
      <c r="K83" s="43" t="s">
        <v>7</v>
      </c>
      <c r="L83" s="43" t="s">
        <v>7</v>
      </c>
      <c r="M83" s="43">
        <v>11</v>
      </c>
      <c r="N83" s="43" t="s">
        <v>7</v>
      </c>
      <c r="O83" s="44">
        <f>SUM(D83:N83)</f>
        <v>59</v>
      </c>
      <c r="P83" s="44">
        <f>COUNT(D83:N83)</f>
        <v>5</v>
      </c>
      <c r="Q83" s="44">
        <f>IF(P83&lt;9,0,+SMALL(D83:N83,1))</f>
        <v>0</v>
      </c>
      <c r="R83" s="44">
        <f>IF(P83&lt;10,0,+SMALL(D83:N83,2))</f>
        <v>0</v>
      </c>
      <c r="S83" s="44">
        <f>IF(P83&lt;11,0,+SMALL(D83:N83,3))</f>
        <v>0</v>
      </c>
      <c r="T83" s="44">
        <f>IF(P83&lt;12,0,+SMALL(D83:N83,4))</f>
        <v>0</v>
      </c>
      <c r="U83" s="44">
        <f>O83-Q83-R83-S83</f>
        <v>59</v>
      </c>
      <c r="V83" s="44">
        <f>+IF(+COUNT(D83:N83)&gt;0,RANK(U83,$U$50:$U$127,0),"")</f>
        <v>34</v>
      </c>
      <c r="W83" s="45" t="str">
        <f>IF((OR(P83&gt;7,X83="C")),1," ")</f>
        <v> </v>
      </c>
      <c r="X83" s="43" t="s">
        <v>7</v>
      </c>
    </row>
    <row r="84" spans="1:24" ht="15">
      <c r="A84" s="42" t="s">
        <v>161</v>
      </c>
      <c r="B84" s="42" t="s">
        <v>143</v>
      </c>
      <c r="C84" s="42" t="s">
        <v>60</v>
      </c>
      <c r="D84" s="43">
        <v>18</v>
      </c>
      <c r="E84" s="43" t="s">
        <v>7</v>
      </c>
      <c r="F84" s="43">
        <v>9</v>
      </c>
      <c r="G84" s="43" t="s">
        <v>7</v>
      </c>
      <c r="H84" s="43">
        <v>12</v>
      </c>
      <c r="I84" s="43" t="s">
        <v>7</v>
      </c>
      <c r="J84" s="43" t="s">
        <v>7</v>
      </c>
      <c r="K84" s="43" t="s">
        <v>7</v>
      </c>
      <c r="L84" s="43">
        <v>17</v>
      </c>
      <c r="M84" s="43" t="s">
        <v>7</v>
      </c>
      <c r="N84" s="43" t="s">
        <v>7</v>
      </c>
      <c r="O84" s="44">
        <f>SUM(D84:N84)</f>
        <v>56</v>
      </c>
      <c r="P84" s="44">
        <f>COUNT(D84:N84)</f>
        <v>4</v>
      </c>
      <c r="Q84" s="44">
        <f>IF(P84&lt;9,0,+SMALL(D84:N84,1))</f>
        <v>0</v>
      </c>
      <c r="R84" s="44">
        <f>IF(P84&lt;10,0,+SMALL(D84:N84,2))</f>
        <v>0</v>
      </c>
      <c r="S84" s="44">
        <f>IF(P84&lt;11,0,+SMALL(D84:N84,3))</f>
        <v>0</v>
      </c>
      <c r="T84" s="44">
        <f>IF(P84&lt;12,0,+SMALL(D84:N84,4))</f>
        <v>0</v>
      </c>
      <c r="U84" s="44">
        <f>O84-Q84-R84-S84</f>
        <v>56</v>
      </c>
      <c r="V84" s="44">
        <f>+IF(+COUNT(D84:N84)&gt;0,RANK(U84,$U$50:$U$127,0),"")</f>
        <v>35</v>
      </c>
      <c r="W84" s="45" t="str">
        <f>IF((OR(P84&gt;7,X84="C")),1," ")</f>
        <v> </v>
      </c>
      <c r="X84" s="43" t="s">
        <v>7</v>
      </c>
    </row>
    <row r="85" spans="1:24" ht="15">
      <c r="A85" s="42" t="s">
        <v>162</v>
      </c>
      <c r="B85" s="42" t="s">
        <v>135</v>
      </c>
      <c r="C85" s="42" t="s">
        <v>63</v>
      </c>
      <c r="D85" s="43">
        <v>20</v>
      </c>
      <c r="E85" s="43" t="s">
        <v>7</v>
      </c>
      <c r="F85" s="43" t="s">
        <v>7</v>
      </c>
      <c r="G85" s="43" t="s">
        <v>7</v>
      </c>
      <c r="H85" s="43">
        <v>15</v>
      </c>
      <c r="I85" s="43" t="s">
        <v>7</v>
      </c>
      <c r="J85" s="43" t="s">
        <v>7</v>
      </c>
      <c r="K85" s="43" t="s">
        <v>7</v>
      </c>
      <c r="L85" s="43" t="s">
        <v>7</v>
      </c>
      <c r="M85" s="43">
        <v>19</v>
      </c>
      <c r="N85" s="43" t="s">
        <v>7</v>
      </c>
      <c r="O85" s="44">
        <f>SUM(D85:N85)</f>
        <v>54</v>
      </c>
      <c r="P85" s="44">
        <f>COUNT(D85:N85)</f>
        <v>3</v>
      </c>
      <c r="Q85" s="44">
        <f>IF(P85&lt;9,0,+SMALL(D85:N85,1))</f>
        <v>0</v>
      </c>
      <c r="R85" s="44">
        <f>IF(P85&lt;10,0,+SMALL(D85:N85,2))</f>
        <v>0</v>
      </c>
      <c r="S85" s="44">
        <f>IF(P85&lt;11,0,+SMALL(D85:N85,3))</f>
        <v>0</v>
      </c>
      <c r="T85" s="44">
        <f>IF(P85&lt;12,0,+SMALL(D85:N85,4))</f>
        <v>0</v>
      </c>
      <c r="U85" s="44">
        <f>O85-Q85-R85-S85</f>
        <v>54</v>
      </c>
      <c r="V85" s="44">
        <f>+IF(+COUNT(D85:N85)&gt;0,RANK(U85,$U$50:$U$127,0),"")</f>
        <v>36</v>
      </c>
      <c r="W85" s="45" t="str">
        <f>IF((OR(P85&gt;7,X85="C")),1," ")</f>
        <v> </v>
      </c>
      <c r="X85" s="43" t="s">
        <v>7</v>
      </c>
    </row>
    <row r="86" spans="1:24" ht="15">
      <c r="A86" s="42" t="s">
        <v>163</v>
      </c>
      <c r="B86" s="42" t="s">
        <v>146</v>
      </c>
      <c r="C86" s="42" t="s">
        <v>63</v>
      </c>
      <c r="D86" s="43" t="s">
        <v>7</v>
      </c>
      <c r="E86" s="43" t="s">
        <v>7</v>
      </c>
      <c r="F86" s="43" t="s">
        <v>7</v>
      </c>
      <c r="G86" s="43">
        <v>15</v>
      </c>
      <c r="H86" s="43">
        <v>13</v>
      </c>
      <c r="I86" s="43" t="s">
        <v>7</v>
      </c>
      <c r="J86" s="43">
        <v>14</v>
      </c>
      <c r="K86" s="43" t="s">
        <v>7</v>
      </c>
      <c r="L86" s="43" t="s">
        <v>7</v>
      </c>
      <c r="M86" s="43">
        <v>11</v>
      </c>
      <c r="N86" s="43" t="s">
        <v>7</v>
      </c>
      <c r="O86" s="44">
        <f>SUM(D86:N86)</f>
        <v>53</v>
      </c>
      <c r="P86" s="44">
        <f>COUNT(D86:N86)</f>
        <v>4</v>
      </c>
      <c r="Q86" s="44">
        <f>IF(P86&lt;9,0,+SMALL(D86:N86,1))</f>
        <v>0</v>
      </c>
      <c r="R86" s="44">
        <f>IF(P86&lt;10,0,+SMALL(D86:N86,2))</f>
        <v>0</v>
      </c>
      <c r="S86" s="44">
        <f>IF(P86&lt;11,0,+SMALL(D86:N86,3))</f>
        <v>0</v>
      </c>
      <c r="T86" s="44">
        <f>IF(P86&lt;12,0,+SMALL(D86:N86,4))</f>
        <v>0</v>
      </c>
      <c r="U86" s="44">
        <f>O86-Q86-R86-S86</f>
        <v>53</v>
      </c>
      <c r="V86" s="44">
        <f>+IF(+COUNT(D86:N86)&gt;0,RANK(U86,$U$50:$U$127,0),"")</f>
        <v>37</v>
      </c>
      <c r="W86" s="45" t="str">
        <f>IF((OR(P86&gt;7,X86="C")),1," ")</f>
        <v> </v>
      </c>
      <c r="X86" s="43" t="s">
        <v>7</v>
      </c>
    </row>
    <row r="87" spans="1:24" ht="15">
      <c r="A87" s="42" t="s">
        <v>164</v>
      </c>
      <c r="B87" s="42" t="s">
        <v>165</v>
      </c>
      <c r="C87" s="42" t="s">
        <v>110</v>
      </c>
      <c r="D87" s="43">
        <v>9</v>
      </c>
      <c r="E87" s="43">
        <v>8</v>
      </c>
      <c r="F87" s="43">
        <v>8</v>
      </c>
      <c r="G87" s="43" t="s">
        <v>7</v>
      </c>
      <c r="H87" s="43" t="s">
        <v>7</v>
      </c>
      <c r="I87" s="43">
        <v>8</v>
      </c>
      <c r="J87" s="43">
        <v>6</v>
      </c>
      <c r="K87" s="43" t="s">
        <v>7</v>
      </c>
      <c r="L87" s="43" t="s">
        <v>7</v>
      </c>
      <c r="M87" s="43">
        <v>9</v>
      </c>
      <c r="N87" s="43" t="s">
        <v>7</v>
      </c>
      <c r="O87" s="44">
        <f>SUM(D87:N87)</f>
        <v>48</v>
      </c>
      <c r="P87" s="44">
        <f>COUNT(D87:N87)</f>
        <v>6</v>
      </c>
      <c r="Q87" s="44">
        <f>IF(P87&lt;9,0,+SMALL(D87:N87,1))</f>
        <v>0</v>
      </c>
      <c r="R87" s="44">
        <f>IF(P87&lt;10,0,+SMALL(D87:N87,2))</f>
        <v>0</v>
      </c>
      <c r="S87" s="44">
        <f>IF(P87&lt;11,0,+SMALL(D87:N87,3))</f>
        <v>0</v>
      </c>
      <c r="T87" s="44">
        <f>IF(P87&lt;12,0,+SMALL(D87:N87,4))</f>
        <v>0</v>
      </c>
      <c r="U87" s="44">
        <f>O87-Q87-R87-S87</f>
        <v>48</v>
      </c>
      <c r="V87" s="44">
        <f>+IF(+COUNT(D87:N87)&gt;0,RANK(U87,$U$50:$U$127,0),"")</f>
        <v>38</v>
      </c>
      <c r="W87" s="45" t="str">
        <f>IF((OR(P87&gt;7,X87="C")),1," ")</f>
        <v> </v>
      </c>
      <c r="X87" s="43" t="s">
        <v>7</v>
      </c>
    </row>
    <row r="88" spans="1:24" ht="15">
      <c r="A88" s="42" t="s">
        <v>166</v>
      </c>
      <c r="B88" s="42" t="s">
        <v>167</v>
      </c>
      <c r="C88" s="42" t="s">
        <v>63</v>
      </c>
      <c r="D88" s="43">
        <v>16</v>
      </c>
      <c r="E88" s="43" t="s">
        <v>7</v>
      </c>
      <c r="F88" s="43">
        <v>4</v>
      </c>
      <c r="G88" s="43" t="s">
        <v>7</v>
      </c>
      <c r="H88" s="43">
        <v>11</v>
      </c>
      <c r="I88" s="43" t="s">
        <v>7</v>
      </c>
      <c r="J88" s="43">
        <v>3</v>
      </c>
      <c r="K88" s="43" t="s">
        <v>7</v>
      </c>
      <c r="L88" s="43" t="s">
        <v>7</v>
      </c>
      <c r="M88" s="43">
        <v>12</v>
      </c>
      <c r="N88" s="43" t="s">
        <v>7</v>
      </c>
      <c r="O88" s="44">
        <f>SUM(D88:N88)</f>
        <v>46</v>
      </c>
      <c r="P88" s="44">
        <f>COUNT(D88:N88)</f>
        <v>5</v>
      </c>
      <c r="Q88" s="44">
        <f>IF(P88&lt;9,0,+SMALL(D88:N88,1))</f>
        <v>0</v>
      </c>
      <c r="R88" s="44">
        <f>IF(P88&lt;10,0,+SMALL(D88:N88,2))</f>
        <v>0</v>
      </c>
      <c r="S88" s="44">
        <f>IF(P88&lt;11,0,+SMALL(D88:N88,3))</f>
        <v>0</v>
      </c>
      <c r="T88" s="44">
        <f>IF(P88&lt;12,0,+SMALL(D88:N88,4))</f>
        <v>0</v>
      </c>
      <c r="U88" s="44">
        <f>O88-Q88-R88-S88</f>
        <v>46</v>
      </c>
      <c r="V88" s="44">
        <f>+IF(+COUNT(D88:N88)&gt;0,RANK(U88,$U$50:$U$127,0),"")</f>
        <v>39</v>
      </c>
      <c r="W88" s="45" t="str">
        <f>IF((OR(P88&gt;7,X88="C")),1," ")</f>
        <v> </v>
      </c>
      <c r="X88" s="43" t="s">
        <v>7</v>
      </c>
    </row>
    <row r="89" spans="1:24" ht="15">
      <c r="A89" s="42" t="s">
        <v>168</v>
      </c>
      <c r="B89" s="42" t="s">
        <v>169</v>
      </c>
      <c r="C89" s="42" t="s">
        <v>118</v>
      </c>
      <c r="D89" s="43" t="s">
        <v>7</v>
      </c>
      <c r="E89" s="43">
        <v>5</v>
      </c>
      <c r="F89" s="43">
        <v>7</v>
      </c>
      <c r="G89" s="43">
        <v>9</v>
      </c>
      <c r="H89" s="43">
        <v>12</v>
      </c>
      <c r="I89" s="43">
        <v>11</v>
      </c>
      <c r="J89" s="43" t="s">
        <v>7</v>
      </c>
      <c r="K89" s="43" t="s">
        <v>7</v>
      </c>
      <c r="L89" s="43" t="s">
        <v>7</v>
      </c>
      <c r="M89" s="43" t="s">
        <v>7</v>
      </c>
      <c r="N89" s="43" t="s">
        <v>7</v>
      </c>
      <c r="O89" s="44">
        <f>SUM(D89:N89)</f>
        <v>44</v>
      </c>
      <c r="P89" s="44">
        <f>COUNT(D89:N89)</f>
        <v>5</v>
      </c>
      <c r="Q89" s="44">
        <f>IF(P89&lt;9,0,+SMALL(D89:N89,1))</f>
        <v>0</v>
      </c>
      <c r="R89" s="44">
        <f>IF(P89&lt;10,0,+SMALL(D89:N89,2))</f>
        <v>0</v>
      </c>
      <c r="S89" s="44">
        <f>IF(P89&lt;11,0,+SMALL(D89:N89,3))</f>
        <v>0</v>
      </c>
      <c r="T89" s="44">
        <f>IF(P89&lt;12,0,+SMALL(D89:N89,4))</f>
        <v>0</v>
      </c>
      <c r="U89" s="44">
        <f>O89-Q89-R89-S89</f>
        <v>44</v>
      </c>
      <c r="V89" s="44">
        <f>+IF(+COUNT(D89:N89)&gt;0,RANK(U89,$U$50:$U$127,0),"")</f>
        <v>40</v>
      </c>
      <c r="W89" s="45" t="str">
        <f>IF((OR(P89&gt;7,X89="C")),1," ")</f>
        <v> </v>
      </c>
      <c r="X89" s="43" t="s">
        <v>7</v>
      </c>
    </row>
    <row r="90" spans="1:24" ht="15">
      <c r="A90" s="42" t="s">
        <v>170</v>
      </c>
      <c r="B90" s="42" t="s">
        <v>171</v>
      </c>
      <c r="C90" s="42" t="s">
        <v>54</v>
      </c>
      <c r="D90" s="43">
        <v>0</v>
      </c>
      <c r="E90" s="43">
        <v>4</v>
      </c>
      <c r="F90" s="43">
        <v>13</v>
      </c>
      <c r="G90" s="43">
        <v>4</v>
      </c>
      <c r="H90" s="43" t="s">
        <v>7</v>
      </c>
      <c r="I90" s="43" t="s">
        <v>7</v>
      </c>
      <c r="J90" s="43" t="s">
        <v>7</v>
      </c>
      <c r="K90" s="43" t="s">
        <v>7</v>
      </c>
      <c r="L90" s="43">
        <v>16</v>
      </c>
      <c r="M90" s="43">
        <v>4</v>
      </c>
      <c r="N90" s="43" t="s">
        <v>7</v>
      </c>
      <c r="O90" s="44">
        <f>SUM(D90:N90)</f>
        <v>41</v>
      </c>
      <c r="P90" s="44">
        <f>COUNT(D90:N90)</f>
        <v>6</v>
      </c>
      <c r="Q90" s="44">
        <f>IF(P90&lt;9,0,+SMALL(D90:N90,1))</f>
        <v>0</v>
      </c>
      <c r="R90" s="44">
        <f>IF(P90&lt;10,0,+SMALL(D90:N90,2))</f>
        <v>0</v>
      </c>
      <c r="S90" s="44">
        <f>IF(P90&lt;11,0,+SMALL(D90:N90,3))</f>
        <v>0</v>
      </c>
      <c r="T90" s="44">
        <f>IF(P90&lt;12,0,+SMALL(D90:N90,4))</f>
        <v>0</v>
      </c>
      <c r="U90" s="44">
        <f>O90-Q90-R90-S90</f>
        <v>41</v>
      </c>
      <c r="V90" s="44">
        <f>+IF(+COUNT(D90:N90)&gt;0,RANK(U90,$U$50:$U$127,0),"")</f>
        <v>41</v>
      </c>
      <c r="W90" s="45" t="str">
        <f>IF((OR(P90&gt;7,X90="C")),1," ")</f>
        <v> </v>
      </c>
      <c r="X90" s="43" t="s">
        <v>7</v>
      </c>
    </row>
    <row r="91" spans="1:24" ht="15">
      <c r="A91" s="42" t="s">
        <v>64</v>
      </c>
      <c r="B91" s="42" t="s">
        <v>172</v>
      </c>
      <c r="C91" s="42" t="s">
        <v>63</v>
      </c>
      <c r="D91" s="43">
        <v>18</v>
      </c>
      <c r="E91" s="43" t="s">
        <v>7</v>
      </c>
      <c r="F91" s="43" t="s">
        <v>7</v>
      </c>
      <c r="G91" s="43" t="s">
        <v>7</v>
      </c>
      <c r="H91" s="43">
        <v>11</v>
      </c>
      <c r="I91" s="43" t="s">
        <v>7</v>
      </c>
      <c r="J91" s="43">
        <v>10</v>
      </c>
      <c r="K91" s="43" t="s">
        <v>7</v>
      </c>
      <c r="L91" s="43" t="s">
        <v>7</v>
      </c>
      <c r="M91" s="43" t="s">
        <v>7</v>
      </c>
      <c r="N91" s="43" t="s">
        <v>7</v>
      </c>
      <c r="O91" s="44">
        <f>SUM(D91:N91)</f>
        <v>39</v>
      </c>
      <c r="P91" s="44">
        <f>COUNT(D91:N91)</f>
        <v>3</v>
      </c>
      <c r="Q91" s="44">
        <f>IF(P91&lt;9,0,+SMALL(D91:N91,1))</f>
        <v>0</v>
      </c>
      <c r="R91" s="44">
        <f>IF(P91&lt;10,0,+SMALL(D91:N91,2))</f>
        <v>0</v>
      </c>
      <c r="S91" s="44">
        <f>IF(P91&lt;11,0,+SMALL(D91:N91,3))</f>
        <v>0</v>
      </c>
      <c r="T91" s="44">
        <f>IF(P91&lt;12,0,+SMALL(D91:N91,4))</f>
        <v>0</v>
      </c>
      <c r="U91" s="44">
        <f>O91-Q91-R91-S91</f>
        <v>39</v>
      </c>
      <c r="V91" s="44">
        <f>+IF(+COUNT(D91:N91)&gt;0,RANK(U91,$U$50:$U$127,0),"")</f>
        <v>42</v>
      </c>
      <c r="W91" s="45" t="str">
        <f>IF((OR(P91&gt;7,X91="C")),1," ")</f>
        <v> </v>
      </c>
      <c r="X91" s="43" t="s">
        <v>7</v>
      </c>
    </row>
    <row r="92" spans="1:24" ht="15">
      <c r="A92" s="42" t="s">
        <v>173</v>
      </c>
      <c r="B92" s="42" t="s">
        <v>174</v>
      </c>
      <c r="C92" s="42" t="s">
        <v>57</v>
      </c>
      <c r="D92" s="43">
        <v>7</v>
      </c>
      <c r="E92" s="43">
        <v>3</v>
      </c>
      <c r="F92" s="43">
        <v>5</v>
      </c>
      <c r="G92" s="43">
        <v>7</v>
      </c>
      <c r="H92" s="43">
        <v>12</v>
      </c>
      <c r="I92" s="43" t="s">
        <v>7</v>
      </c>
      <c r="J92" s="43">
        <v>4</v>
      </c>
      <c r="K92" s="43" t="s">
        <v>7</v>
      </c>
      <c r="L92" s="43" t="s">
        <v>7</v>
      </c>
      <c r="M92" s="43" t="s">
        <v>7</v>
      </c>
      <c r="N92" s="43" t="s">
        <v>7</v>
      </c>
      <c r="O92" s="44">
        <f>SUM(D92:N92)</f>
        <v>38</v>
      </c>
      <c r="P92" s="44">
        <f>COUNT(D92:N92)</f>
        <v>6</v>
      </c>
      <c r="Q92" s="44">
        <f>IF(P92&lt;9,0,+SMALL(D92:N92,1))</f>
        <v>0</v>
      </c>
      <c r="R92" s="44">
        <f>IF(P92&lt;10,0,+SMALL(D92:N92,2))</f>
        <v>0</v>
      </c>
      <c r="S92" s="44">
        <f>IF(P92&lt;11,0,+SMALL(D92:N92,3))</f>
        <v>0</v>
      </c>
      <c r="T92" s="44">
        <f>IF(P92&lt;12,0,+SMALL(D92:N92,4))</f>
        <v>0</v>
      </c>
      <c r="U92" s="44">
        <f>O92-Q92-R92-S92</f>
        <v>38</v>
      </c>
      <c r="V92" s="44">
        <f>+IF(+COUNT(D92:N92)&gt;0,RANK(U92,$U$50:$U$127,0),"")</f>
        <v>43</v>
      </c>
      <c r="W92" s="45" t="str">
        <f>IF((OR(P92&gt;7,X92="C")),1," ")</f>
        <v> </v>
      </c>
      <c r="X92" s="43" t="s">
        <v>7</v>
      </c>
    </row>
    <row r="93" spans="1:24" ht="15">
      <c r="A93" s="42" t="s">
        <v>78</v>
      </c>
      <c r="B93" s="42" t="s">
        <v>175</v>
      </c>
      <c r="C93" s="42" t="s">
        <v>80</v>
      </c>
      <c r="D93" s="43">
        <v>14</v>
      </c>
      <c r="E93" s="43">
        <v>8</v>
      </c>
      <c r="F93" s="43" t="s">
        <v>7</v>
      </c>
      <c r="G93" s="43" t="s">
        <v>7</v>
      </c>
      <c r="H93" s="43" t="s">
        <v>7</v>
      </c>
      <c r="I93" s="43" t="s">
        <v>7</v>
      </c>
      <c r="J93" s="43">
        <v>8</v>
      </c>
      <c r="K93" s="43" t="s">
        <v>7</v>
      </c>
      <c r="L93" s="43" t="s">
        <v>7</v>
      </c>
      <c r="M93" s="43">
        <v>6</v>
      </c>
      <c r="N93" s="43" t="s">
        <v>7</v>
      </c>
      <c r="O93" s="44">
        <f>SUM(D93:N93)</f>
        <v>36</v>
      </c>
      <c r="P93" s="44">
        <f>COUNT(D93:N93)</f>
        <v>4</v>
      </c>
      <c r="Q93" s="44">
        <f>IF(P93&lt;9,0,+SMALL(D93:N93,1))</f>
        <v>0</v>
      </c>
      <c r="R93" s="44">
        <f>IF(P93&lt;10,0,+SMALL(D93:N93,2))</f>
        <v>0</v>
      </c>
      <c r="S93" s="44">
        <f>IF(P93&lt;11,0,+SMALL(D93:N93,3))</f>
        <v>0</v>
      </c>
      <c r="T93" s="44">
        <f>IF(P93&lt;12,0,+SMALL(D93:N93,4))</f>
        <v>0</v>
      </c>
      <c r="U93" s="44">
        <f>O93-Q93-R93-S93</f>
        <v>36</v>
      </c>
      <c r="V93" s="44">
        <f>+IF(+COUNT(D93:N93)&gt;0,RANK(U93,$U$50:$U$127,0),"")</f>
        <v>44</v>
      </c>
      <c r="W93" s="45" t="str">
        <f>IF((OR(P93&gt;7,X93="C")),1," ")</f>
        <v> </v>
      </c>
      <c r="X93" s="43" t="s">
        <v>7</v>
      </c>
    </row>
    <row r="94" spans="1:24" ht="15">
      <c r="A94" s="42" t="s">
        <v>176</v>
      </c>
      <c r="B94" s="42" t="s">
        <v>177</v>
      </c>
      <c r="C94" s="42" t="s">
        <v>80</v>
      </c>
      <c r="D94" s="43">
        <v>6</v>
      </c>
      <c r="E94" s="43">
        <v>9</v>
      </c>
      <c r="F94" s="43" t="s">
        <v>7</v>
      </c>
      <c r="G94" s="43" t="s">
        <v>7</v>
      </c>
      <c r="H94" s="43" t="s">
        <v>7</v>
      </c>
      <c r="I94" s="43">
        <v>13</v>
      </c>
      <c r="J94" s="43" t="s">
        <v>7</v>
      </c>
      <c r="K94" s="43" t="s">
        <v>7</v>
      </c>
      <c r="L94" s="43" t="s">
        <v>7</v>
      </c>
      <c r="M94" s="43">
        <v>6</v>
      </c>
      <c r="N94" s="43" t="s">
        <v>7</v>
      </c>
      <c r="O94" s="44">
        <f>SUM(D94:N94)</f>
        <v>34</v>
      </c>
      <c r="P94" s="44">
        <f>COUNT(D94:N94)</f>
        <v>4</v>
      </c>
      <c r="Q94" s="44">
        <f>IF(P94&lt;9,0,+SMALL(D94:N94,1))</f>
        <v>0</v>
      </c>
      <c r="R94" s="44">
        <f>IF(P94&lt;10,0,+SMALL(D94:N94,2))</f>
        <v>0</v>
      </c>
      <c r="S94" s="44">
        <f>IF(P94&lt;11,0,+SMALL(D94:N94,3))</f>
        <v>0</v>
      </c>
      <c r="T94" s="44">
        <f>IF(P94&lt;12,0,+SMALL(D94:N94,4))</f>
        <v>0</v>
      </c>
      <c r="U94" s="44">
        <f>O94-Q94-R94-S94</f>
        <v>34</v>
      </c>
      <c r="V94" s="44">
        <f>+IF(+COUNT(D94:N94)&gt;0,RANK(U94,$U$50:$U$127,0),"")</f>
        <v>45</v>
      </c>
      <c r="W94" s="45" t="str">
        <f>IF((OR(P94&gt;7,X94="C")),1," ")</f>
        <v> </v>
      </c>
      <c r="X94" s="43" t="s">
        <v>7</v>
      </c>
    </row>
    <row r="95" spans="1:24" ht="15">
      <c r="A95" s="42" t="s">
        <v>178</v>
      </c>
      <c r="B95" s="42" t="s">
        <v>109</v>
      </c>
      <c r="C95" s="42" t="s">
        <v>179</v>
      </c>
      <c r="D95" s="43" t="s">
        <v>7</v>
      </c>
      <c r="E95" s="43" t="s">
        <v>7</v>
      </c>
      <c r="F95" s="43" t="s">
        <v>7</v>
      </c>
      <c r="G95" s="43">
        <v>10</v>
      </c>
      <c r="H95" s="43" t="s">
        <v>7</v>
      </c>
      <c r="I95" s="43">
        <v>11</v>
      </c>
      <c r="J95" s="43">
        <v>5</v>
      </c>
      <c r="K95" s="43">
        <v>6</v>
      </c>
      <c r="L95" s="43" t="s">
        <v>7</v>
      </c>
      <c r="M95" s="43" t="s">
        <v>7</v>
      </c>
      <c r="N95" s="43" t="s">
        <v>7</v>
      </c>
      <c r="O95" s="44">
        <f>SUM(D95:N95)</f>
        <v>32</v>
      </c>
      <c r="P95" s="44">
        <f>COUNT(D95:N95)</f>
        <v>4</v>
      </c>
      <c r="Q95" s="44">
        <f>IF(P95&lt;9,0,+SMALL(D95:N95,1))</f>
        <v>0</v>
      </c>
      <c r="R95" s="44">
        <f>IF(P95&lt;10,0,+SMALL(D95:N95,2))</f>
        <v>0</v>
      </c>
      <c r="S95" s="44">
        <f>IF(P95&lt;11,0,+SMALL(D95:N95,3))</f>
        <v>0</v>
      </c>
      <c r="T95" s="44">
        <f>IF(P95&lt;12,0,+SMALL(D95:N95,4))</f>
        <v>0</v>
      </c>
      <c r="U95" s="44">
        <f>O95-Q95-R95-S95</f>
        <v>32</v>
      </c>
      <c r="V95" s="44">
        <f>+IF(+COUNT(D95:N95)&gt;0,RANK(U95,$U$50:$U$127,0),"")</f>
        <v>46</v>
      </c>
      <c r="W95" s="45" t="str">
        <f>IF((OR(P95&gt;7,X95="C")),1," ")</f>
        <v> </v>
      </c>
      <c r="X95" s="43" t="s">
        <v>7</v>
      </c>
    </row>
    <row r="96" spans="1:24" ht="15">
      <c r="A96" s="42" t="s">
        <v>180</v>
      </c>
      <c r="B96" s="42" t="s">
        <v>171</v>
      </c>
      <c r="C96" s="42" t="s">
        <v>40</v>
      </c>
      <c r="D96" s="43">
        <v>17</v>
      </c>
      <c r="E96" s="43" t="s">
        <v>7</v>
      </c>
      <c r="F96" s="43">
        <v>13</v>
      </c>
      <c r="G96" s="43" t="s">
        <v>7</v>
      </c>
      <c r="H96" s="43" t="s">
        <v>7</v>
      </c>
      <c r="I96" s="43" t="s">
        <v>7</v>
      </c>
      <c r="J96" s="43" t="s">
        <v>7</v>
      </c>
      <c r="K96" s="43" t="s">
        <v>7</v>
      </c>
      <c r="L96" s="43" t="s">
        <v>7</v>
      </c>
      <c r="M96" s="43" t="s">
        <v>7</v>
      </c>
      <c r="N96" s="43" t="s">
        <v>7</v>
      </c>
      <c r="O96" s="44">
        <f>SUM(D96:N96)</f>
        <v>30</v>
      </c>
      <c r="P96" s="44">
        <f>COUNT(D96:N96)</f>
        <v>2</v>
      </c>
      <c r="Q96" s="44">
        <f>IF(P96&lt;9,0,+SMALL(D96:N96,1))</f>
        <v>0</v>
      </c>
      <c r="R96" s="44">
        <f>IF(P96&lt;10,0,+SMALL(D96:N96,2))</f>
        <v>0</v>
      </c>
      <c r="S96" s="44">
        <f>IF(P96&lt;11,0,+SMALL(D96:N96,3))</f>
        <v>0</v>
      </c>
      <c r="T96" s="44">
        <f>IF(P96&lt;12,0,+SMALL(D96:N96,4))</f>
        <v>0</v>
      </c>
      <c r="U96" s="44">
        <f>O96-Q96-R96-S96</f>
        <v>30</v>
      </c>
      <c r="V96" s="44">
        <f>+IF(+COUNT(D96:N96)&gt;0,RANK(U96,$U$50:$U$127,0),"")</f>
        <v>47</v>
      </c>
      <c r="W96" s="45" t="str">
        <f>IF((OR(P96&gt;7,X96="C")),1," ")</f>
        <v> </v>
      </c>
      <c r="X96" s="43" t="s">
        <v>7</v>
      </c>
    </row>
    <row r="97" spans="1:24" ht="15">
      <c r="A97" s="42" t="s">
        <v>181</v>
      </c>
      <c r="B97" s="42" t="s">
        <v>182</v>
      </c>
      <c r="C97" s="42" t="s">
        <v>86</v>
      </c>
      <c r="D97" s="43" t="s">
        <v>7</v>
      </c>
      <c r="E97" s="43" t="s">
        <v>7</v>
      </c>
      <c r="F97" s="43" t="s">
        <v>7</v>
      </c>
      <c r="G97" s="43" t="s">
        <v>7</v>
      </c>
      <c r="H97" s="43" t="s">
        <v>7</v>
      </c>
      <c r="I97" s="43">
        <v>14</v>
      </c>
      <c r="J97" s="43" t="s">
        <v>7</v>
      </c>
      <c r="K97" s="43">
        <v>16</v>
      </c>
      <c r="L97" s="43" t="s">
        <v>7</v>
      </c>
      <c r="M97" s="43" t="s">
        <v>7</v>
      </c>
      <c r="N97" s="43" t="s">
        <v>7</v>
      </c>
      <c r="O97" s="44">
        <f>SUM(D97:N97)</f>
        <v>30</v>
      </c>
      <c r="P97" s="44">
        <f>COUNT(D97:N97)</f>
        <v>2</v>
      </c>
      <c r="Q97" s="44">
        <f>IF(P97&lt;9,0,+SMALL(D97:N97,1))</f>
        <v>0</v>
      </c>
      <c r="R97" s="44">
        <f>IF(P97&lt;10,0,+SMALL(D97:N97,2))</f>
        <v>0</v>
      </c>
      <c r="S97" s="44">
        <f>IF(P97&lt;11,0,+SMALL(D97:N97,3))</f>
        <v>0</v>
      </c>
      <c r="T97" s="44">
        <f>IF(P97&lt;12,0,+SMALL(D97:N97,4))</f>
        <v>0</v>
      </c>
      <c r="U97" s="44">
        <f>O97-Q97-R97-S97</f>
        <v>30</v>
      </c>
      <c r="V97" s="44">
        <f>+IF(+COUNT(D97:N97)&gt;0,RANK(U97,$U$50:$U$127,0),"")</f>
        <v>47</v>
      </c>
      <c r="W97" s="45" t="str">
        <f>IF((OR(P97&gt;7,X97="C")),1," ")</f>
        <v> </v>
      </c>
      <c r="X97" s="43" t="s">
        <v>7</v>
      </c>
    </row>
    <row r="98" spans="1:24" ht="15">
      <c r="A98" s="42" t="s">
        <v>183</v>
      </c>
      <c r="B98" s="42" t="s">
        <v>184</v>
      </c>
      <c r="C98" s="42" t="s">
        <v>57</v>
      </c>
      <c r="D98" s="43" t="s">
        <v>7</v>
      </c>
      <c r="E98" s="43" t="s">
        <v>7</v>
      </c>
      <c r="F98" s="43">
        <v>17</v>
      </c>
      <c r="G98" s="43" t="s">
        <v>7</v>
      </c>
      <c r="H98" s="43">
        <v>8</v>
      </c>
      <c r="I98" s="43" t="s">
        <v>7</v>
      </c>
      <c r="J98" s="43" t="s">
        <v>7</v>
      </c>
      <c r="K98" s="43" t="s">
        <v>7</v>
      </c>
      <c r="L98" s="43" t="s">
        <v>7</v>
      </c>
      <c r="M98" s="43" t="s">
        <v>7</v>
      </c>
      <c r="N98" s="43" t="s">
        <v>7</v>
      </c>
      <c r="O98" s="44">
        <f>SUM(D98:N98)</f>
        <v>25</v>
      </c>
      <c r="P98" s="44">
        <f>COUNT(D98:N98)</f>
        <v>2</v>
      </c>
      <c r="Q98" s="44">
        <f>IF(P98&lt;9,0,+SMALL(D98:N98,1))</f>
        <v>0</v>
      </c>
      <c r="R98" s="44">
        <f>IF(P98&lt;10,0,+SMALL(D98:N98,2))</f>
        <v>0</v>
      </c>
      <c r="S98" s="44">
        <f>IF(P98&lt;11,0,+SMALL(D98:N98,3))</f>
        <v>0</v>
      </c>
      <c r="T98" s="44">
        <f>IF(P98&lt;12,0,+SMALL(D98:N98,4))</f>
        <v>0</v>
      </c>
      <c r="U98" s="44">
        <f>O98-Q98-R98-S98</f>
        <v>25</v>
      </c>
      <c r="V98" s="44">
        <f>+IF(+COUNT(D98:N98)&gt;0,RANK(U98,$U$50:$U$127,0),"")</f>
        <v>49</v>
      </c>
      <c r="W98" s="45" t="str">
        <f>IF((OR(P98&gt;7,X98="C")),1," ")</f>
        <v> </v>
      </c>
      <c r="X98" s="43" t="s">
        <v>7</v>
      </c>
    </row>
    <row r="99" spans="1:24" ht="15">
      <c r="A99" s="42" t="s">
        <v>185</v>
      </c>
      <c r="B99" s="42" t="s">
        <v>152</v>
      </c>
      <c r="C99" s="42" t="s">
        <v>60</v>
      </c>
      <c r="D99" s="43" t="s">
        <v>7</v>
      </c>
      <c r="E99" s="43" t="s">
        <v>7</v>
      </c>
      <c r="F99" s="43" t="s">
        <v>7</v>
      </c>
      <c r="G99" s="43">
        <v>7</v>
      </c>
      <c r="H99" s="43">
        <v>8</v>
      </c>
      <c r="I99" s="43" t="s">
        <v>7</v>
      </c>
      <c r="J99" s="43" t="s">
        <v>7</v>
      </c>
      <c r="K99" s="43" t="s">
        <v>7</v>
      </c>
      <c r="L99" s="43">
        <v>9</v>
      </c>
      <c r="M99" s="43" t="s">
        <v>7</v>
      </c>
      <c r="N99" s="43" t="s">
        <v>7</v>
      </c>
      <c r="O99" s="44">
        <f>SUM(D99:N99)</f>
        <v>24</v>
      </c>
      <c r="P99" s="44">
        <f>COUNT(D99:N99)</f>
        <v>3</v>
      </c>
      <c r="Q99" s="44">
        <f>IF(P99&lt;9,0,+SMALL(D99:N99,1))</f>
        <v>0</v>
      </c>
      <c r="R99" s="44">
        <f>IF(P99&lt;10,0,+SMALL(D99:N99,2))</f>
        <v>0</v>
      </c>
      <c r="S99" s="44">
        <f>IF(P99&lt;11,0,+SMALL(D99:N99,3))</f>
        <v>0</v>
      </c>
      <c r="T99" s="44">
        <f>IF(P99&lt;12,0,+SMALL(D99:N99,4))</f>
        <v>0</v>
      </c>
      <c r="U99" s="44">
        <f>O99-Q99-R99-S99</f>
        <v>24</v>
      </c>
      <c r="V99" s="44">
        <f>+IF(+COUNT(D99:N99)&gt;0,RANK(U99,$U$50:$U$127,0),"")</f>
        <v>50</v>
      </c>
      <c r="W99" s="45" t="str">
        <f>IF((OR(P99&gt;7,X99="C")),1," ")</f>
        <v> </v>
      </c>
      <c r="X99" s="43" t="s">
        <v>7</v>
      </c>
    </row>
    <row r="100" spans="1:24" ht="15">
      <c r="A100" s="42" t="s">
        <v>186</v>
      </c>
      <c r="B100" s="42" t="s">
        <v>135</v>
      </c>
      <c r="C100" s="42" t="s">
        <v>43</v>
      </c>
      <c r="D100" s="43" t="s">
        <v>7</v>
      </c>
      <c r="E100" s="43">
        <v>20</v>
      </c>
      <c r="F100" s="43" t="s">
        <v>7</v>
      </c>
      <c r="G100" s="43" t="s">
        <v>7</v>
      </c>
      <c r="H100" s="43" t="s">
        <v>7</v>
      </c>
      <c r="I100" s="43" t="s">
        <v>7</v>
      </c>
      <c r="J100" s="43" t="s">
        <v>7</v>
      </c>
      <c r="K100" s="43" t="s">
        <v>7</v>
      </c>
      <c r="L100" s="43" t="s">
        <v>7</v>
      </c>
      <c r="M100" s="43" t="s">
        <v>7</v>
      </c>
      <c r="N100" s="43" t="s">
        <v>7</v>
      </c>
      <c r="O100" s="44">
        <f>SUM(D100:N100)</f>
        <v>20</v>
      </c>
      <c r="P100" s="44">
        <f>COUNT(D100:N100)</f>
        <v>1</v>
      </c>
      <c r="Q100" s="44">
        <f>IF(P100&lt;9,0,+SMALL(D100:N100,1))</f>
        <v>0</v>
      </c>
      <c r="R100" s="44">
        <f>IF(P100&lt;10,0,+SMALL(D100:N100,2))</f>
        <v>0</v>
      </c>
      <c r="S100" s="44">
        <f>IF(P100&lt;11,0,+SMALL(D100:N100,3))</f>
        <v>0</v>
      </c>
      <c r="T100" s="44">
        <f>IF(P100&lt;12,0,+SMALL(D100:N100,4))</f>
        <v>0</v>
      </c>
      <c r="U100" s="44">
        <f>O100-Q100-R100-S100</f>
        <v>20</v>
      </c>
      <c r="V100" s="44">
        <f>+IF(+COUNT(D100:N100)&gt;0,RANK(U100,$U$50:$U$127,0),"")</f>
        <v>51</v>
      </c>
      <c r="W100" s="45" t="str">
        <f>IF((OR(P100&gt;7,X100="C")),1," ")</f>
        <v> </v>
      </c>
      <c r="X100" s="43" t="s">
        <v>7</v>
      </c>
    </row>
    <row r="101" spans="1:24" ht="15">
      <c r="A101" s="42" t="s">
        <v>187</v>
      </c>
      <c r="B101" s="42" t="s">
        <v>188</v>
      </c>
      <c r="C101" s="42" t="s">
        <v>149</v>
      </c>
      <c r="D101" s="43" t="s">
        <v>7</v>
      </c>
      <c r="E101" s="43" t="s">
        <v>7</v>
      </c>
      <c r="F101" s="43" t="s">
        <v>7</v>
      </c>
      <c r="G101" s="43" t="s">
        <v>7</v>
      </c>
      <c r="H101" s="43" t="s">
        <v>7</v>
      </c>
      <c r="I101" s="43" t="s">
        <v>7</v>
      </c>
      <c r="J101" s="43" t="s">
        <v>7</v>
      </c>
      <c r="K101" s="43">
        <v>9</v>
      </c>
      <c r="L101" s="43">
        <v>10</v>
      </c>
      <c r="M101" s="43" t="s">
        <v>7</v>
      </c>
      <c r="N101" s="43" t="s">
        <v>7</v>
      </c>
      <c r="O101" s="44">
        <f>SUM(D101:N101)</f>
        <v>19</v>
      </c>
      <c r="P101" s="44">
        <f>COUNT(D101:N101)</f>
        <v>2</v>
      </c>
      <c r="Q101" s="44">
        <f>IF(P101&lt;9,0,+SMALL(D101:N101,1))</f>
        <v>0</v>
      </c>
      <c r="R101" s="44">
        <f>IF(P101&lt;10,0,+SMALL(D101:N101,2))</f>
        <v>0</v>
      </c>
      <c r="S101" s="44">
        <f>IF(P101&lt;11,0,+SMALL(D101:N101,3))</f>
        <v>0</v>
      </c>
      <c r="T101" s="44">
        <f>IF(P101&lt;12,0,+SMALL(D101:N101,4))</f>
        <v>0</v>
      </c>
      <c r="U101" s="44">
        <f>O101-Q101-R101-S101</f>
        <v>19</v>
      </c>
      <c r="V101" s="44">
        <f>+IF(+COUNT(D101:N101)&gt;0,RANK(U101,$U$50:$U$127,0),"")</f>
        <v>52</v>
      </c>
      <c r="W101" s="45" t="str">
        <f>IF((OR(P101&gt;7,X101="C")),1," ")</f>
        <v> </v>
      </c>
      <c r="X101" s="43" t="s">
        <v>7</v>
      </c>
    </row>
    <row r="102" spans="1:24" ht="15">
      <c r="A102" s="42" t="s">
        <v>189</v>
      </c>
      <c r="B102" s="42" t="s">
        <v>146</v>
      </c>
      <c r="C102" s="42" t="s">
        <v>86</v>
      </c>
      <c r="D102" s="43" t="s">
        <v>7</v>
      </c>
      <c r="E102" s="43" t="s">
        <v>7</v>
      </c>
      <c r="F102" s="43" t="s">
        <v>7</v>
      </c>
      <c r="G102" s="43" t="s">
        <v>7</v>
      </c>
      <c r="H102" s="43" t="s">
        <v>7</v>
      </c>
      <c r="I102" s="43">
        <v>18</v>
      </c>
      <c r="J102" s="43" t="s">
        <v>7</v>
      </c>
      <c r="K102" s="43" t="s">
        <v>7</v>
      </c>
      <c r="L102" s="43" t="s">
        <v>7</v>
      </c>
      <c r="M102" s="43" t="s">
        <v>7</v>
      </c>
      <c r="N102" s="43" t="s">
        <v>7</v>
      </c>
      <c r="O102" s="44">
        <f>SUM(D102:N102)</f>
        <v>18</v>
      </c>
      <c r="P102" s="44">
        <f>COUNT(D102:N102)</f>
        <v>1</v>
      </c>
      <c r="Q102" s="44">
        <f>IF(P102&lt;9,0,+SMALL(D102:N102,1))</f>
        <v>0</v>
      </c>
      <c r="R102" s="44">
        <f>IF(P102&lt;10,0,+SMALL(D102:N102,2))</f>
        <v>0</v>
      </c>
      <c r="S102" s="44">
        <f>IF(P102&lt;11,0,+SMALL(D102:N102,3))</f>
        <v>0</v>
      </c>
      <c r="T102" s="44">
        <f>IF(P102&lt;12,0,+SMALL(D102:N102,4))</f>
        <v>0</v>
      </c>
      <c r="U102" s="44">
        <f>O102-Q102-R102-S102</f>
        <v>18</v>
      </c>
      <c r="V102" s="44">
        <f>+IF(+COUNT(D102:N102)&gt;0,RANK(U102,$U$50:$U$127,0),"")</f>
        <v>53</v>
      </c>
      <c r="W102" s="45" t="str">
        <f>IF((OR(P102&gt;7,X102="C")),1," ")</f>
        <v> </v>
      </c>
      <c r="X102" s="43" t="s">
        <v>7</v>
      </c>
    </row>
    <row r="103" spans="1:24" ht="15">
      <c r="A103" s="42" t="s">
        <v>190</v>
      </c>
      <c r="B103" s="42" t="s">
        <v>135</v>
      </c>
      <c r="C103" s="42" t="s">
        <v>60</v>
      </c>
      <c r="D103" s="43" t="s">
        <v>7</v>
      </c>
      <c r="E103" s="43">
        <v>4</v>
      </c>
      <c r="F103" s="43">
        <v>4</v>
      </c>
      <c r="G103" s="43" t="s">
        <v>7</v>
      </c>
      <c r="H103" s="43" t="s">
        <v>7</v>
      </c>
      <c r="I103" s="43" t="s">
        <v>7</v>
      </c>
      <c r="J103" s="43" t="s">
        <v>7</v>
      </c>
      <c r="K103" s="43" t="s">
        <v>7</v>
      </c>
      <c r="L103" s="43" t="s">
        <v>7</v>
      </c>
      <c r="M103" s="43">
        <v>6</v>
      </c>
      <c r="N103" s="43" t="s">
        <v>7</v>
      </c>
      <c r="O103" s="44">
        <f>SUM(D103:N103)</f>
        <v>14</v>
      </c>
      <c r="P103" s="44">
        <f>COUNT(D103:N103)</f>
        <v>3</v>
      </c>
      <c r="Q103" s="44">
        <f>IF(P103&lt;9,0,+SMALL(D103:N103,1))</f>
        <v>0</v>
      </c>
      <c r="R103" s="44">
        <f>IF(P103&lt;10,0,+SMALL(D103:N103,2))</f>
        <v>0</v>
      </c>
      <c r="S103" s="44">
        <f>IF(P103&lt;11,0,+SMALL(D103:N103,3))</f>
        <v>0</v>
      </c>
      <c r="T103" s="44">
        <f>IF(P103&lt;12,0,+SMALL(D103:N103,4))</f>
        <v>0</v>
      </c>
      <c r="U103" s="44">
        <f>O103-Q103-R103-S103</f>
        <v>14</v>
      </c>
      <c r="V103" s="44">
        <f>+IF(+COUNT(D103:N103)&gt;0,RANK(U103,$U$50:$U$127,0),"")</f>
        <v>54</v>
      </c>
      <c r="W103" s="45" t="str">
        <f>IF((OR(P103&gt;7,X103="C")),1," ")</f>
        <v> </v>
      </c>
      <c r="X103" s="43" t="s">
        <v>7</v>
      </c>
    </row>
    <row r="104" spans="1:24" ht="15">
      <c r="A104" s="42" t="s">
        <v>191</v>
      </c>
      <c r="B104" s="42" t="s">
        <v>177</v>
      </c>
      <c r="C104" s="42" t="s">
        <v>63</v>
      </c>
      <c r="D104" s="43">
        <v>13</v>
      </c>
      <c r="E104" s="43" t="s">
        <v>7</v>
      </c>
      <c r="F104" s="43" t="s">
        <v>7</v>
      </c>
      <c r="G104" s="43" t="s">
        <v>7</v>
      </c>
      <c r="H104" s="43" t="s">
        <v>7</v>
      </c>
      <c r="I104" s="43" t="s">
        <v>7</v>
      </c>
      <c r="J104" s="43" t="s">
        <v>7</v>
      </c>
      <c r="K104" s="43" t="s">
        <v>7</v>
      </c>
      <c r="L104" s="43" t="s">
        <v>7</v>
      </c>
      <c r="M104" s="43" t="s">
        <v>7</v>
      </c>
      <c r="N104" s="43" t="s">
        <v>7</v>
      </c>
      <c r="O104" s="44">
        <f>SUM(D104:N104)</f>
        <v>13</v>
      </c>
      <c r="P104" s="44">
        <f>COUNT(D104:N104)</f>
        <v>1</v>
      </c>
      <c r="Q104" s="44">
        <f>IF(P104&lt;9,0,+SMALL(D104:N104,1))</f>
        <v>0</v>
      </c>
      <c r="R104" s="44">
        <f>IF(P104&lt;10,0,+SMALL(D104:N104,2))</f>
        <v>0</v>
      </c>
      <c r="S104" s="44">
        <f>IF(P104&lt;11,0,+SMALL(D104:N104,3))</f>
        <v>0</v>
      </c>
      <c r="T104" s="44">
        <f>IF(P104&lt;12,0,+SMALL(D104:N104,4))</f>
        <v>0</v>
      </c>
      <c r="U104" s="44">
        <f>O104-Q104-R104-S104</f>
        <v>13</v>
      </c>
      <c r="V104" s="44">
        <f>+IF(+COUNT(D104:N104)&gt;0,RANK(U104,$U$50:$U$127,0),"")</f>
        <v>55</v>
      </c>
      <c r="W104" s="45" t="str">
        <f>IF((OR(P104&gt;7,X104="C")),1," ")</f>
        <v> </v>
      </c>
      <c r="X104" s="43" t="s">
        <v>7</v>
      </c>
    </row>
    <row r="105" spans="1:24" ht="15">
      <c r="A105" s="42" t="s">
        <v>192</v>
      </c>
      <c r="B105" s="42" t="s">
        <v>193</v>
      </c>
      <c r="C105" s="42" t="s">
        <v>194</v>
      </c>
      <c r="D105" s="43" t="s">
        <v>7</v>
      </c>
      <c r="E105" s="43" t="s">
        <v>7</v>
      </c>
      <c r="F105" s="43" t="s">
        <v>7</v>
      </c>
      <c r="G105" s="43" t="s">
        <v>7</v>
      </c>
      <c r="H105" s="43">
        <v>12</v>
      </c>
      <c r="I105" s="43" t="s">
        <v>7</v>
      </c>
      <c r="J105" s="43" t="s">
        <v>7</v>
      </c>
      <c r="K105" s="43" t="s">
        <v>7</v>
      </c>
      <c r="L105" s="43" t="s">
        <v>7</v>
      </c>
      <c r="M105" s="43" t="s">
        <v>7</v>
      </c>
      <c r="N105" s="43" t="s">
        <v>7</v>
      </c>
      <c r="O105" s="44">
        <f>SUM(D105:N105)</f>
        <v>12</v>
      </c>
      <c r="P105" s="44">
        <f>COUNT(D105:N105)</f>
        <v>1</v>
      </c>
      <c r="Q105" s="44">
        <f>IF(P105&lt;9,0,+SMALL(D105:N105,1))</f>
        <v>0</v>
      </c>
      <c r="R105" s="44">
        <f>IF(P105&lt;10,0,+SMALL(D105:N105,2))</f>
        <v>0</v>
      </c>
      <c r="S105" s="44">
        <f>IF(P105&lt;11,0,+SMALL(D105:N105,3))</f>
        <v>0</v>
      </c>
      <c r="T105" s="44">
        <f>IF(P105&lt;12,0,+SMALL(D105:N105,4))</f>
        <v>0</v>
      </c>
      <c r="U105" s="44">
        <f>O105-Q105-R105-S105</f>
        <v>12</v>
      </c>
      <c r="V105" s="44">
        <f>+IF(+COUNT(D105:N105)&gt;0,RANK(U105,$U$50:$U$127,0),"")</f>
        <v>56</v>
      </c>
      <c r="W105" s="45" t="str">
        <f>IF((OR(P105&gt;7,X105="C")),1," ")</f>
        <v> </v>
      </c>
      <c r="X105" s="43" t="s">
        <v>7</v>
      </c>
    </row>
    <row r="106" spans="1:24" ht="15">
      <c r="A106" s="42" t="s">
        <v>195</v>
      </c>
      <c r="B106" s="42" t="s">
        <v>196</v>
      </c>
      <c r="C106" s="42" t="s">
        <v>60</v>
      </c>
      <c r="D106" s="43" t="s">
        <v>7</v>
      </c>
      <c r="E106" s="43" t="s">
        <v>7</v>
      </c>
      <c r="F106" s="43" t="s">
        <v>7</v>
      </c>
      <c r="G106" s="43" t="s">
        <v>7</v>
      </c>
      <c r="H106" s="43">
        <v>11</v>
      </c>
      <c r="I106" s="43" t="s">
        <v>7</v>
      </c>
      <c r="J106" s="43" t="s">
        <v>7</v>
      </c>
      <c r="K106" s="43" t="s">
        <v>7</v>
      </c>
      <c r="L106" s="43" t="s">
        <v>7</v>
      </c>
      <c r="M106" s="43" t="s">
        <v>7</v>
      </c>
      <c r="N106" s="43" t="s">
        <v>7</v>
      </c>
      <c r="O106" s="44">
        <f>SUM(D106:N106)</f>
        <v>11</v>
      </c>
      <c r="P106" s="44">
        <f>COUNT(D106:N106)</f>
        <v>1</v>
      </c>
      <c r="Q106" s="44">
        <f>IF(P106&lt;9,0,+SMALL(D106:N106,1))</f>
        <v>0</v>
      </c>
      <c r="R106" s="44">
        <f>IF(P106&lt;10,0,+SMALL(D106:N106,2))</f>
        <v>0</v>
      </c>
      <c r="S106" s="44">
        <f>IF(P106&lt;11,0,+SMALL(D106:N106,3))</f>
        <v>0</v>
      </c>
      <c r="T106" s="44">
        <f>IF(P106&lt;12,0,+SMALL(D106:N106,4))</f>
        <v>0</v>
      </c>
      <c r="U106" s="44">
        <f>O106-Q106-R106-S106</f>
        <v>11</v>
      </c>
      <c r="V106" s="44">
        <f>+IF(+COUNT(D106:N106)&gt;0,RANK(U106,$U$50:$U$127,0),"")</f>
        <v>57</v>
      </c>
      <c r="W106" s="45" t="str">
        <f>IF((OR(P106&gt;7,X106="C")),1," ")</f>
        <v> </v>
      </c>
      <c r="X106" s="43" t="s">
        <v>7</v>
      </c>
    </row>
    <row r="107" spans="1:24" ht="15">
      <c r="A107" s="42" t="s">
        <v>197</v>
      </c>
      <c r="B107" s="42" t="s">
        <v>154</v>
      </c>
      <c r="C107" s="42" t="s">
        <v>86</v>
      </c>
      <c r="D107" s="43" t="s">
        <v>7</v>
      </c>
      <c r="E107" s="43" t="s">
        <v>7</v>
      </c>
      <c r="F107" s="43" t="s">
        <v>7</v>
      </c>
      <c r="G107" s="43">
        <v>10</v>
      </c>
      <c r="H107" s="43" t="s">
        <v>7</v>
      </c>
      <c r="I107" s="43" t="s">
        <v>7</v>
      </c>
      <c r="J107" s="43" t="s">
        <v>7</v>
      </c>
      <c r="K107" s="43" t="s">
        <v>7</v>
      </c>
      <c r="L107" s="43" t="s">
        <v>7</v>
      </c>
      <c r="M107" s="43" t="s">
        <v>7</v>
      </c>
      <c r="N107" s="43" t="s">
        <v>7</v>
      </c>
      <c r="O107" s="44">
        <f>SUM(D107:N107)</f>
        <v>10</v>
      </c>
      <c r="P107" s="44">
        <f>COUNT(D107:N107)</f>
        <v>1</v>
      </c>
      <c r="Q107" s="44">
        <f>IF(P107&lt;9,0,+SMALL(D107:N107,1))</f>
        <v>0</v>
      </c>
      <c r="R107" s="44">
        <f>IF(P107&lt;10,0,+SMALL(D107:N107,2))</f>
        <v>0</v>
      </c>
      <c r="S107" s="44">
        <f>IF(P107&lt;11,0,+SMALL(D107:N107,3))</f>
        <v>0</v>
      </c>
      <c r="T107" s="44">
        <f>IF(P107&lt;12,0,+SMALL(D107:N107,4))</f>
        <v>0</v>
      </c>
      <c r="U107" s="44">
        <f>O107-Q107-R107-S107</f>
        <v>10</v>
      </c>
      <c r="V107" s="44">
        <f>+IF(+COUNT(D107:N107)&gt;0,RANK(U107,$U$50:$U$127,0),"")</f>
        <v>58</v>
      </c>
      <c r="W107" s="45" t="str">
        <f>IF((OR(P107&gt;7,X107="C")),1," ")</f>
        <v> </v>
      </c>
      <c r="X107" s="43" t="s">
        <v>7</v>
      </c>
    </row>
    <row r="108" spans="1:24" ht="15">
      <c r="A108" s="42" t="s">
        <v>198</v>
      </c>
      <c r="B108" s="42" t="s">
        <v>105</v>
      </c>
      <c r="C108" s="42" t="s">
        <v>86</v>
      </c>
      <c r="D108" s="43" t="s">
        <v>7</v>
      </c>
      <c r="E108" s="43" t="s">
        <v>7</v>
      </c>
      <c r="F108" s="43" t="s">
        <v>7</v>
      </c>
      <c r="G108" s="43" t="s">
        <v>7</v>
      </c>
      <c r="H108" s="43" t="s">
        <v>7</v>
      </c>
      <c r="I108" s="43">
        <v>10</v>
      </c>
      <c r="J108" s="43" t="s">
        <v>7</v>
      </c>
      <c r="K108" s="43" t="s">
        <v>7</v>
      </c>
      <c r="L108" s="43" t="s">
        <v>7</v>
      </c>
      <c r="M108" s="43" t="s">
        <v>7</v>
      </c>
      <c r="N108" s="43" t="s">
        <v>7</v>
      </c>
      <c r="O108" s="44">
        <f>SUM(D108:N108)</f>
        <v>10</v>
      </c>
      <c r="P108" s="44">
        <f>COUNT(D108:N108)</f>
        <v>1</v>
      </c>
      <c r="Q108" s="44">
        <f>IF(P108&lt;9,0,+SMALL(D108:N108,1))</f>
        <v>0</v>
      </c>
      <c r="R108" s="44">
        <f>IF(P108&lt;10,0,+SMALL(D108:N108,2))</f>
        <v>0</v>
      </c>
      <c r="S108" s="44">
        <f>IF(P108&lt;11,0,+SMALL(D108:N108,3))</f>
        <v>0</v>
      </c>
      <c r="T108" s="44">
        <f>IF(P108&lt;12,0,+SMALL(D108:N108,4))</f>
        <v>0</v>
      </c>
      <c r="U108" s="44">
        <f>O108-Q108-R108-S108</f>
        <v>10</v>
      </c>
      <c r="V108" s="44">
        <f>+IF(+COUNT(D108:N108)&gt;0,RANK(U108,$U$50:$U$127,0),"")</f>
        <v>58</v>
      </c>
      <c r="W108" s="45" t="str">
        <f>IF((OR(P108&gt;7,X108="C")),1," ")</f>
        <v> </v>
      </c>
      <c r="X108" s="43" t="s">
        <v>7</v>
      </c>
    </row>
    <row r="109" spans="1:24" ht="15">
      <c r="A109" s="42" t="s">
        <v>199</v>
      </c>
      <c r="B109" s="42" t="s">
        <v>200</v>
      </c>
      <c r="C109" s="42" t="s">
        <v>201</v>
      </c>
      <c r="D109" s="43" t="s">
        <v>7</v>
      </c>
      <c r="E109" s="43" t="s">
        <v>7</v>
      </c>
      <c r="F109" s="43">
        <v>8</v>
      </c>
      <c r="G109" s="43" t="s">
        <v>7</v>
      </c>
      <c r="H109" s="43" t="s">
        <v>7</v>
      </c>
      <c r="I109" s="43" t="s">
        <v>7</v>
      </c>
      <c r="J109" s="43" t="s">
        <v>7</v>
      </c>
      <c r="K109" s="43" t="s">
        <v>7</v>
      </c>
      <c r="L109" s="43" t="s">
        <v>7</v>
      </c>
      <c r="M109" s="43" t="s">
        <v>7</v>
      </c>
      <c r="N109" s="43" t="s">
        <v>7</v>
      </c>
      <c r="O109" s="44">
        <f>SUM(D109:N109)</f>
        <v>8</v>
      </c>
      <c r="P109" s="44">
        <f>COUNT(D109:N109)</f>
        <v>1</v>
      </c>
      <c r="Q109" s="44">
        <f>IF(P109&lt;9,0,+SMALL(D109:N109,1))</f>
        <v>0</v>
      </c>
      <c r="R109" s="44">
        <f>IF(P109&lt;10,0,+SMALL(D109:N109,2))</f>
        <v>0</v>
      </c>
      <c r="S109" s="44">
        <f>IF(P109&lt;11,0,+SMALL(D109:N109,3))</f>
        <v>0</v>
      </c>
      <c r="T109" s="44">
        <f>IF(P109&lt;12,0,+SMALL(D109:N109,4))</f>
        <v>0</v>
      </c>
      <c r="U109" s="44">
        <f>O109-Q109-R109-S109</f>
        <v>8</v>
      </c>
      <c r="V109" s="44">
        <f>+IF(+COUNT(D109:N109)&gt;0,RANK(U109,$U$50:$U$127,0),"")</f>
        <v>60</v>
      </c>
      <c r="W109" s="45" t="str">
        <f>IF((OR(P109&gt;7,X109="C")),1," ")</f>
        <v> </v>
      </c>
      <c r="X109" s="43" t="s">
        <v>7</v>
      </c>
    </row>
    <row r="110" spans="1:24" ht="15">
      <c r="A110" s="42" t="s">
        <v>202</v>
      </c>
      <c r="B110" s="42" t="s">
        <v>203</v>
      </c>
      <c r="C110" s="42" t="s">
        <v>75</v>
      </c>
      <c r="D110" s="43" t="s">
        <v>7</v>
      </c>
      <c r="E110" s="43" t="s">
        <v>7</v>
      </c>
      <c r="F110" s="43" t="s">
        <v>7</v>
      </c>
      <c r="G110" s="43" t="s">
        <v>7</v>
      </c>
      <c r="H110" s="43" t="s">
        <v>7</v>
      </c>
      <c r="I110" s="43" t="s">
        <v>7</v>
      </c>
      <c r="J110" s="43" t="s">
        <v>7</v>
      </c>
      <c r="K110" s="43" t="s">
        <v>7</v>
      </c>
      <c r="L110" s="43" t="s">
        <v>7</v>
      </c>
      <c r="M110" s="43" t="s">
        <v>7</v>
      </c>
      <c r="N110" s="43" t="s">
        <v>7</v>
      </c>
      <c r="O110" s="44">
        <f>SUM(D110:N110)</f>
        <v>0</v>
      </c>
      <c r="P110" s="44">
        <f>COUNT(D110:N110)</f>
        <v>0</v>
      </c>
      <c r="Q110" s="44">
        <f>IF(P110&lt;9,0,+SMALL(D110:N110,1))</f>
        <v>0</v>
      </c>
      <c r="R110" s="44">
        <f>IF(P110&lt;10,0,+SMALL(D110:N110,2))</f>
        <v>0</v>
      </c>
      <c r="S110" s="44">
        <f>IF(P110&lt;11,0,+SMALL(D110:N110,3))</f>
        <v>0</v>
      </c>
      <c r="T110" s="44">
        <f>IF(P110&lt;12,0,+SMALL(D110:N110,4))</f>
        <v>0</v>
      </c>
      <c r="U110" s="44">
        <f>O110-Q110-R110-S110</f>
        <v>0</v>
      </c>
      <c r="V110" s="44">
        <f>+IF(+COUNT(D110:N110)&gt;0,RANK(U110,$U$50:$U$127,0),"")</f>
      </c>
      <c r="W110" s="45" t="str">
        <f>IF((OR(P110&gt;7,X110="C")),1," ")</f>
        <v> </v>
      </c>
      <c r="X110" s="43" t="s">
        <v>7</v>
      </c>
    </row>
    <row r="111" spans="1:24" ht="15">
      <c r="A111" s="42" t="s">
        <v>204</v>
      </c>
      <c r="B111" s="42" t="s">
        <v>174</v>
      </c>
      <c r="C111" s="42" t="s">
        <v>201</v>
      </c>
      <c r="D111" s="43" t="s">
        <v>7</v>
      </c>
      <c r="E111" s="43" t="s">
        <v>7</v>
      </c>
      <c r="F111" s="43" t="s">
        <v>7</v>
      </c>
      <c r="G111" s="43" t="s">
        <v>7</v>
      </c>
      <c r="H111" s="43" t="s">
        <v>7</v>
      </c>
      <c r="I111" s="43" t="s">
        <v>7</v>
      </c>
      <c r="J111" s="43" t="s">
        <v>7</v>
      </c>
      <c r="K111" s="43" t="s">
        <v>7</v>
      </c>
      <c r="L111" s="43" t="s">
        <v>7</v>
      </c>
      <c r="M111" s="43" t="s">
        <v>7</v>
      </c>
      <c r="N111" s="43" t="s">
        <v>7</v>
      </c>
      <c r="O111" s="44">
        <f>SUM(D111:N111)</f>
        <v>0</v>
      </c>
      <c r="P111" s="44">
        <f>COUNT(D111:N111)</f>
        <v>0</v>
      </c>
      <c r="Q111" s="44">
        <f>IF(P111&lt;9,0,+SMALL(D111:N111,1))</f>
        <v>0</v>
      </c>
      <c r="R111" s="44">
        <f>IF(P111&lt;10,0,+SMALL(D111:N111,2))</f>
        <v>0</v>
      </c>
      <c r="S111" s="44">
        <f>IF(P111&lt;11,0,+SMALL(D111:N111,3))</f>
        <v>0</v>
      </c>
      <c r="T111" s="44">
        <f>IF(P111&lt;12,0,+SMALL(D111:N111,4))</f>
        <v>0</v>
      </c>
      <c r="U111" s="44">
        <f>O111-Q111-R111-S111</f>
        <v>0</v>
      </c>
      <c r="V111" s="44">
        <f>+IF(+COUNT(D111:N111)&gt;0,RANK(U111,$U$50:$U$127,0),"")</f>
      </c>
      <c r="W111" s="45" t="str">
        <f>IF((OR(P111&gt;7,X111="C")),1," ")</f>
        <v> </v>
      </c>
      <c r="X111" s="43" t="s">
        <v>7</v>
      </c>
    </row>
    <row r="112" spans="1:24" ht="15">
      <c r="A112" s="42" t="s">
        <v>205</v>
      </c>
      <c r="B112" s="42" t="s">
        <v>206</v>
      </c>
      <c r="C112" s="42" t="s">
        <v>194</v>
      </c>
      <c r="D112" s="43" t="s">
        <v>7</v>
      </c>
      <c r="E112" s="43" t="s">
        <v>7</v>
      </c>
      <c r="F112" s="43" t="s">
        <v>7</v>
      </c>
      <c r="G112" s="43" t="s">
        <v>7</v>
      </c>
      <c r="H112" s="43" t="s">
        <v>7</v>
      </c>
      <c r="I112" s="43" t="s">
        <v>7</v>
      </c>
      <c r="J112" s="43" t="s">
        <v>7</v>
      </c>
      <c r="K112" s="43" t="s">
        <v>7</v>
      </c>
      <c r="L112" s="43" t="s">
        <v>7</v>
      </c>
      <c r="M112" s="43" t="s">
        <v>7</v>
      </c>
      <c r="N112" s="43" t="s">
        <v>7</v>
      </c>
      <c r="O112" s="44">
        <f>SUM(D112:N112)</f>
        <v>0</v>
      </c>
      <c r="P112" s="44">
        <f>COUNT(D112:N112)</f>
        <v>0</v>
      </c>
      <c r="Q112" s="44">
        <f>IF(P112&lt;9,0,+SMALL(D112:N112,1))</f>
        <v>0</v>
      </c>
      <c r="R112" s="44">
        <f>IF(P112&lt;10,0,+SMALL(D112:N112,2))</f>
        <v>0</v>
      </c>
      <c r="S112" s="44">
        <f>IF(P112&lt;11,0,+SMALL(D112:N112,3))</f>
        <v>0</v>
      </c>
      <c r="T112" s="44">
        <f>IF(P112&lt;12,0,+SMALL(D112:N112,4))</f>
        <v>0</v>
      </c>
      <c r="U112" s="44">
        <f>O112-Q112-R112-S112</f>
        <v>0</v>
      </c>
      <c r="V112" s="44">
        <f>+IF(+COUNT(D112:N112)&gt;0,RANK(U112,$U$50:$U$127,0),"")</f>
      </c>
      <c r="W112" s="45" t="str">
        <f>IF((OR(P112&gt;7,X112="C")),1," ")</f>
        <v> </v>
      </c>
      <c r="X112" s="43" t="s">
        <v>7</v>
      </c>
    </row>
    <row r="113" spans="1:24" ht="15">
      <c r="A113" s="42" t="s">
        <v>205</v>
      </c>
      <c r="B113" s="42" t="s">
        <v>206</v>
      </c>
      <c r="C113" s="42" t="s">
        <v>68</v>
      </c>
      <c r="D113" s="43" t="s">
        <v>7</v>
      </c>
      <c r="E113" s="43" t="s">
        <v>7</v>
      </c>
      <c r="F113" s="43" t="s">
        <v>7</v>
      </c>
      <c r="G113" s="43" t="s">
        <v>7</v>
      </c>
      <c r="H113" s="43" t="s">
        <v>7</v>
      </c>
      <c r="I113" s="43" t="s">
        <v>7</v>
      </c>
      <c r="J113" s="43" t="s">
        <v>7</v>
      </c>
      <c r="K113" s="43" t="s">
        <v>7</v>
      </c>
      <c r="L113" s="43" t="s">
        <v>7</v>
      </c>
      <c r="M113" s="43" t="s">
        <v>7</v>
      </c>
      <c r="N113" s="43" t="s">
        <v>7</v>
      </c>
      <c r="O113" s="44">
        <f>SUM(D113:N113)</f>
        <v>0</v>
      </c>
      <c r="P113" s="44">
        <f>COUNT(D113:N113)</f>
        <v>0</v>
      </c>
      <c r="Q113" s="44">
        <f>IF(P113&lt;9,0,+SMALL(D113:N113,1))</f>
        <v>0</v>
      </c>
      <c r="R113" s="44">
        <f>IF(P113&lt;10,0,+SMALL(D113:N113,2))</f>
        <v>0</v>
      </c>
      <c r="S113" s="44">
        <f>IF(P113&lt;11,0,+SMALL(D113:N113,3))</f>
        <v>0</v>
      </c>
      <c r="T113" s="44">
        <f>IF(P113&lt;12,0,+SMALL(D113:N113,4))</f>
        <v>0</v>
      </c>
      <c r="U113" s="44">
        <f>O113-Q113-R113-S113</f>
        <v>0</v>
      </c>
      <c r="V113" s="44">
        <f>+IF(+COUNT(D113:N113)&gt;0,RANK(U113,$U$50:$U$127,0),"")</f>
      </c>
      <c r="W113" s="45" t="str">
        <f>IF((OR(P113&gt;7,X113="C")),1," ")</f>
        <v> </v>
      </c>
      <c r="X113" s="43" t="s">
        <v>7</v>
      </c>
    </row>
    <row r="114" spans="1:24" ht="15">
      <c r="A114" s="42" t="s">
        <v>207</v>
      </c>
      <c r="B114" s="42" t="s">
        <v>203</v>
      </c>
      <c r="C114" s="42" t="s">
        <v>75</v>
      </c>
      <c r="D114" s="43" t="s">
        <v>7</v>
      </c>
      <c r="E114" s="43" t="s">
        <v>7</v>
      </c>
      <c r="F114" s="43" t="s">
        <v>7</v>
      </c>
      <c r="G114" s="43" t="s">
        <v>7</v>
      </c>
      <c r="H114" s="43" t="s">
        <v>7</v>
      </c>
      <c r="I114" s="43" t="s">
        <v>7</v>
      </c>
      <c r="J114" s="43" t="s">
        <v>7</v>
      </c>
      <c r="K114" s="43" t="s">
        <v>7</v>
      </c>
      <c r="L114" s="43" t="s">
        <v>7</v>
      </c>
      <c r="M114" s="43" t="s">
        <v>7</v>
      </c>
      <c r="N114" s="43" t="s">
        <v>7</v>
      </c>
      <c r="O114" s="44">
        <f>SUM(D114:N114)</f>
        <v>0</v>
      </c>
      <c r="P114" s="44">
        <f>COUNT(D114:N114)</f>
        <v>0</v>
      </c>
      <c r="Q114" s="44">
        <f>IF(P114&lt;9,0,+SMALL(D114:N114,1))</f>
        <v>0</v>
      </c>
      <c r="R114" s="44">
        <f>IF(P114&lt;10,0,+SMALL(D114:N114,2))</f>
        <v>0</v>
      </c>
      <c r="S114" s="44">
        <f>IF(P114&lt;11,0,+SMALL(D114:N114,3))</f>
        <v>0</v>
      </c>
      <c r="T114" s="44">
        <f>IF(P114&lt;12,0,+SMALL(D114:N114,4))</f>
        <v>0</v>
      </c>
      <c r="U114" s="44">
        <f>O114-Q114-R114-S114</f>
        <v>0</v>
      </c>
      <c r="V114" s="44">
        <f>+IF(+COUNT(D114:N114)&gt;0,RANK(U114,$U$50:$U$127,0),"")</f>
      </c>
      <c r="W114" s="45" t="str">
        <f>IF((OR(P114&gt;7,X114="C")),1," ")</f>
        <v> </v>
      </c>
      <c r="X114" s="43" t="s">
        <v>7</v>
      </c>
    </row>
    <row r="115" spans="1:24" ht="15">
      <c r="A115" s="42" t="s">
        <v>7</v>
      </c>
      <c r="B115" s="42" t="s">
        <v>7</v>
      </c>
      <c r="C115" s="42" t="s">
        <v>7</v>
      </c>
      <c r="D115" s="43" t="s">
        <v>7</v>
      </c>
      <c r="E115" s="43" t="s">
        <v>7</v>
      </c>
      <c r="F115" s="43" t="s">
        <v>7</v>
      </c>
      <c r="G115" s="43" t="s">
        <v>7</v>
      </c>
      <c r="H115" s="43" t="s">
        <v>7</v>
      </c>
      <c r="I115" s="43" t="s">
        <v>7</v>
      </c>
      <c r="J115" s="43" t="s">
        <v>7</v>
      </c>
      <c r="K115" s="43" t="s">
        <v>7</v>
      </c>
      <c r="L115" s="43" t="s">
        <v>7</v>
      </c>
      <c r="M115" s="43" t="s">
        <v>7</v>
      </c>
      <c r="N115" s="43" t="s">
        <v>7</v>
      </c>
      <c r="O115" s="43"/>
      <c r="P115" s="43"/>
      <c r="Q115" s="46" t="s">
        <v>7</v>
      </c>
      <c r="R115" s="46" t="s">
        <v>7</v>
      </c>
      <c r="S115" s="46" t="s">
        <v>7</v>
      </c>
      <c r="T115" s="46" t="s">
        <v>7</v>
      </c>
      <c r="U115" s="46" t="s">
        <v>7</v>
      </c>
      <c r="V115" s="43"/>
      <c r="W115" s="45"/>
      <c r="X115" s="43" t="s">
        <v>7</v>
      </c>
    </row>
    <row r="116" spans="1:24" ht="15">
      <c r="A116" s="42" t="s">
        <v>7</v>
      </c>
      <c r="B116" s="42" t="s">
        <v>7</v>
      </c>
      <c r="C116" s="42" t="s">
        <v>7</v>
      </c>
      <c r="D116" s="43" t="s">
        <v>7</v>
      </c>
      <c r="E116" s="43" t="s">
        <v>7</v>
      </c>
      <c r="F116" s="43" t="s">
        <v>7</v>
      </c>
      <c r="G116" s="43" t="s">
        <v>7</v>
      </c>
      <c r="H116" s="43" t="s">
        <v>7</v>
      </c>
      <c r="I116" s="43" t="s">
        <v>7</v>
      </c>
      <c r="J116" s="43" t="s">
        <v>7</v>
      </c>
      <c r="K116" s="43" t="s">
        <v>7</v>
      </c>
      <c r="L116" s="43" t="s">
        <v>7</v>
      </c>
      <c r="M116" s="43" t="s">
        <v>7</v>
      </c>
      <c r="N116" s="43" t="s">
        <v>7</v>
      </c>
      <c r="O116" s="43"/>
      <c r="P116" s="43"/>
      <c r="Q116" s="46" t="s">
        <v>7</v>
      </c>
      <c r="R116" s="46" t="s">
        <v>7</v>
      </c>
      <c r="S116" s="46" t="s">
        <v>7</v>
      </c>
      <c r="T116" s="46" t="s">
        <v>7</v>
      </c>
      <c r="U116" s="46" t="s">
        <v>7</v>
      </c>
      <c r="V116" s="43"/>
      <c r="W116" s="45"/>
      <c r="X116" s="43" t="s">
        <v>7</v>
      </c>
    </row>
    <row r="117" spans="1:24" ht="15">
      <c r="A117" s="42" t="s">
        <v>7</v>
      </c>
      <c r="B117" s="42" t="s">
        <v>7</v>
      </c>
      <c r="C117" s="42" t="s">
        <v>7</v>
      </c>
      <c r="D117" s="43" t="s">
        <v>7</v>
      </c>
      <c r="E117" s="43" t="s">
        <v>7</v>
      </c>
      <c r="F117" s="43" t="s">
        <v>7</v>
      </c>
      <c r="G117" s="43" t="s">
        <v>7</v>
      </c>
      <c r="H117" s="43" t="s">
        <v>7</v>
      </c>
      <c r="I117" s="43" t="s">
        <v>7</v>
      </c>
      <c r="J117" s="43" t="s">
        <v>7</v>
      </c>
      <c r="K117" s="43" t="s">
        <v>7</v>
      </c>
      <c r="L117" s="43" t="s">
        <v>7</v>
      </c>
      <c r="M117" s="43" t="s">
        <v>7</v>
      </c>
      <c r="N117" s="43" t="s">
        <v>7</v>
      </c>
      <c r="O117" s="43"/>
      <c r="P117" s="43"/>
      <c r="Q117" s="46" t="s">
        <v>7</v>
      </c>
      <c r="R117" s="46" t="s">
        <v>7</v>
      </c>
      <c r="S117" s="46" t="s">
        <v>7</v>
      </c>
      <c r="T117" s="46" t="s">
        <v>7</v>
      </c>
      <c r="U117" s="46" t="s">
        <v>7</v>
      </c>
      <c r="V117" s="43"/>
      <c r="W117" s="45"/>
      <c r="X117" s="43" t="s">
        <v>7</v>
      </c>
    </row>
    <row r="118" spans="1:24" ht="15">
      <c r="A118" s="42" t="s">
        <v>7</v>
      </c>
      <c r="B118" s="42" t="s">
        <v>7</v>
      </c>
      <c r="C118" s="42" t="s">
        <v>7</v>
      </c>
      <c r="D118" s="43" t="s">
        <v>7</v>
      </c>
      <c r="E118" s="43" t="s">
        <v>7</v>
      </c>
      <c r="F118" s="43" t="s">
        <v>7</v>
      </c>
      <c r="G118" s="43" t="s">
        <v>7</v>
      </c>
      <c r="H118" s="43" t="s">
        <v>7</v>
      </c>
      <c r="I118" s="43" t="s">
        <v>7</v>
      </c>
      <c r="J118" s="43" t="s">
        <v>7</v>
      </c>
      <c r="K118" s="43" t="s">
        <v>7</v>
      </c>
      <c r="L118" s="43" t="s">
        <v>7</v>
      </c>
      <c r="M118" s="43" t="s">
        <v>7</v>
      </c>
      <c r="N118" s="43" t="s">
        <v>7</v>
      </c>
      <c r="O118" s="43"/>
      <c r="P118" s="43"/>
      <c r="Q118" s="46" t="s">
        <v>7</v>
      </c>
      <c r="R118" s="46" t="s">
        <v>7</v>
      </c>
      <c r="S118" s="46" t="s">
        <v>7</v>
      </c>
      <c r="T118" s="46" t="s">
        <v>7</v>
      </c>
      <c r="U118" s="46" t="s">
        <v>7</v>
      </c>
      <c r="V118" s="43"/>
      <c r="W118" s="45"/>
      <c r="X118" s="43" t="s">
        <v>7</v>
      </c>
    </row>
    <row r="119" spans="1:24" ht="15">
      <c r="A119" s="42" t="s">
        <v>7</v>
      </c>
      <c r="B119" s="42" t="s">
        <v>7</v>
      </c>
      <c r="C119" s="42" t="s">
        <v>7</v>
      </c>
      <c r="D119" s="43" t="s">
        <v>7</v>
      </c>
      <c r="E119" s="43" t="s">
        <v>7</v>
      </c>
      <c r="F119" s="43" t="s">
        <v>7</v>
      </c>
      <c r="G119" s="43" t="s">
        <v>7</v>
      </c>
      <c r="H119" s="43" t="s">
        <v>7</v>
      </c>
      <c r="I119" s="43" t="s">
        <v>7</v>
      </c>
      <c r="J119" s="43" t="s">
        <v>7</v>
      </c>
      <c r="K119" s="43" t="s">
        <v>7</v>
      </c>
      <c r="L119" s="43" t="s">
        <v>7</v>
      </c>
      <c r="M119" s="43" t="s">
        <v>7</v>
      </c>
      <c r="N119" s="43" t="s">
        <v>7</v>
      </c>
      <c r="O119" s="43"/>
      <c r="P119" s="43"/>
      <c r="Q119" s="46" t="s">
        <v>7</v>
      </c>
      <c r="R119" s="46" t="s">
        <v>7</v>
      </c>
      <c r="S119" s="46" t="s">
        <v>7</v>
      </c>
      <c r="T119" s="46" t="s">
        <v>7</v>
      </c>
      <c r="U119" s="46" t="s">
        <v>7</v>
      </c>
      <c r="V119" s="43"/>
      <c r="W119" s="45"/>
      <c r="X119" s="43" t="s">
        <v>7</v>
      </c>
    </row>
    <row r="120" spans="1:24" ht="15">
      <c r="A120" s="42" t="s">
        <v>7</v>
      </c>
      <c r="B120" s="42" t="s">
        <v>7</v>
      </c>
      <c r="C120" s="42" t="s">
        <v>7</v>
      </c>
      <c r="D120" s="43" t="s">
        <v>7</v>
      </c>
      <c r="E120" s="43" t="s">
        <v>7</v>
      </c>
      <c r="F120" s="43" t="s">
        <v>7</v>
      </c>
      <c r="G120" s="43" t="s">
        <v>7</v>
      </c>
      <c r="H120" s="43" t="s">
        <v>7</v>
      </c>
      <c r="I120" s="43" t="s">
        <v>7</v>
      </c>
      <c r="J120" s="43" t="s">
        <v>7</v>
      </c>
      <c r="K120" s="43" t="s">
        <v>7</v>
      </c>
      <c r="L120" s="43" t="s">
        <v>7</v>
      </c>
      <c r="M120" s="43" t="s">
        <v>7</v>
      </c>
      <c r="N120" s="43" t="s">
        <v>7</v>
      </c>
      <c r="O120" s="43"/>
      <c r="P120" s="43"/>
      <c r="Q120" s="46" t="s">
        <v>7</v>
      </c>
      <c r="R120" s="46" t="s">
        <v>7</v>
      </c>
      <c r="S120" s="46" t="s">
        <v>7</v>
      </c>
      <c r="T120" s="46" t="s">
        <v>7</v>
      </c>
      <c r="U120" s="46" t="s">
        <v>7</v>
      </c>
      <c r="V120" s="43"/>
      <c r="W120" s="45"/>
      <c r="X120" s="43" t="s">
        <v>7</v>
      </c>
    </row>
    <row r="121" spans="1:24" ht="15">
      <c r="A121" s="42" t="s">
        <v>7</v>
      </c>
      <c r="B121" s="42" t="s">
        <v>7</v>
      </c>
      <c r="C121" s="42" t="s">
        <v>7</v>
      </c>
      <c r="D121" s="43" t="s">
        <v>7</v>
      </c>
      <c r="E121" s="43" t="s">
        <v>7</v>
      </c>
      <c r="F121" s="43" t="s">
        <v>7</v>
      </c>
      <c r="G121" s="43" t="s">
        <v>7</v>
      </c>
      <c r="H121" s="43" t="s">
        <v>7</v>
      </c>
      <c r="I121" s="43" t="s">
        <v>7</v>
      </c>
      <c r="J121" s="43" t="s">
        <v>7</v>
      </c>
      <c r="K121" s="43" t="s">
        <v>7</v>
      </c>
      <c r="L121" s="43" t="s">
        <v>7</v>
      </c>
      <c r="M121" s="43" t="s">
        <v>7</v>
      </c>
      <c r="N121" s="43" t="s">
        <v>7</v>
      </c>
      <c r="O121" s="43"/>
      <c r="P121" s="43"/>
      <c r="Q121" s="46" t="s">
        <v>7</v>
      </c>
      <c r="R121" s="46" t="s">
        <v>7</v>
      </c>
      <c r="S121" s="46" t="s">
        <v>7</v>
      </c>
      <c r="T121" s="46" t="s">
        <v>7</v>
      </c>
      <c r="U121" s="46" t="s">
        <v>7</v>
      </c>
      <c r="V121" s="43"/>
      <c r="W121" s="45"/>
      <c r="X121" s="43" t="s">
        <v>7</v>
      </c>
    </row>
    <row r="122" spans="1:24" ht="15">
      <c r="A122" s="42" t="s">
        <v>7</v>
      </c>
      <c r="B122" s="42" t="s">
        <v>7</v>
      </c>
      <c r="C122" s="42" t="s">
        <v>7</v>
      </c>
      <c r="D122" s="43" t="s">
        <v>7</v>
      </c>
      <c r="E122" s="43" t="s">
        <v>7</v>
      </c>
      <c r="F122" s="43" t="s">
        <v>7</v>
      </c>
      <c r="G122" s="43" t="s">
        <v>7</v>
      </c>
      <c r="H122" s="43" t="s">
        <v>7</v>
      </c>
      <c r="I122" s="43" t="s">
        <v>7</v>
      </c>
      <c r="J122" s="43" t="s">
        <v>7</v>
      </c>
      <c r="K122" s="43" t="s">
        <v>7</v>
      </c>
      <c r="L122" s="43" t="s">
        <v>7</v>
      </c>
      <c r="M122" s="43" t="s">
        <v>7</v>
      </c>
      <c r="N122" s="43" t="s">
        <v>7</v>
      </c>
      <c r="O122" s="43"/>
      <c r="P122" s="43"/>
      <c r="Q122" s="46" t="s">
        <v>7</v>
      </c>
      <c r="R122" s="46" t="s">
        <v>7</v>
      </c>
      <c r="S122" s="46" t="s">
        <v>7</v>
      </c>
      <c r="T122" s="46" t="s">
        <v>7</v>
      </c>
      <c r="U122" s="46" t="s">
        <v>7</v>
      </c>
      <c r="V122" s="43"/>
      <c r="W122" s="45"/>
      <c r="X122" s="43" t="s">
        <v>7</v>
      </c>
    </row>
    <row r="123" spans="1:24" ht="15">
      <c r="A123" s="42" t="s">
        <v>7</v>
      </c>
      <c r="B123" s="42" t="s">
        <v>7</v>
      </c>
      <c r="C123" s="42" t="s">
        <v>7</v>
      </c>
      <c r="D123" s="43" t="s">
        <v>7</v>
      </c>
      <c r="E123" s="43" t="s">
        <v>7</v>
      </c>
      <c r="F123" s="43" t="s">
        <v>7</v>
      </c>
      <c r="G123" s="43" t="s">
        <v>7</v>
      </c>
      <c r="H123" s="43" t="s">
        <v>7</v>
      </c>
      <c r="I123" s="43" t="s">
        <v>7</v>
      </c>
      <c r="J123" s="43" t="s">
        <v>7</v>
      </c>
      <c r="K123" s="43" t="s">
        <v>7</v>
      </c>
      <c r="L123" s="43" t="s">
        <v>7</v>
      </c>
      <c r="M123" s="43" t="s">
        <v>7</v>
      </c>
      <c r="N123" s="43" t="s">
        <v>7</v>
      </c>
      <c r="O123" s="43"/>
      <c r="P123" s="43"/>
      <c r="Q123" s="46" t="s">
        <v>7</v>
      </c>
      <c r="R123" s="46" t="s">
        <v>7</v>
      </c>
      <c r="S123" s="46" t="s">
        <v>7</v>
      </c>
      <c r="T123" s="46" t="s">
        <v>7</v>
      </c>
      <c r="U123" s="46" t="s">
        <v>7</v>
      </c>
      <c r="V123" s="43"/>
      <c r="W123" s="45"/>
      <c r="X123" s="43" t="s">
        <v>7</v>
      </c>
    </row>
    <row r="124" spans="1:24" ht="15">
      <c r="A124" s="42" t="s">
        <v>7</v>
      </c>
      <c r="B124" s="42" t="s">
        <v>7</v>
      </c>
      <c r="C124" s="42" t="s">
        <v>7</v>
      </c>
      <c r="D124" s="43" t="s">
        <v>7</v>
      </c>
      <c r="E124" s="43" t="s">
        <v>7</v>
      </c>
      <c r="F124" s="43" t="s">
        <v>7</v>
      </c>
      <c r="G124" s="43" t="s">
        <v>7</v>
      </c>
      <c r="H124" s="43" t="s">
        <v>7</v>
      </c>
      <c r="I124" s="43" t="s">
        <v>7</v>
      </c>
      <c r="J124" s="43" t="s">
        <v>7</v>
      </c>
      <c r="K124" s="43" t="s">
        <v>7</v>
      </c>
      <c r="L124" s="43" t="s">
        <v>7</v>
      </c>
      <c r="M124" s="43" t="s">
        <v>7</v>
      </c>
      <c r="N124" s="43" t="s">
        <v>7</v>
      </c>
      <c r="O124" s="43"/>
      <c r="P124" s="43"/>
      <c r="Q124" s="46" t="s">
        <v>7</v>
      </c>
      <c r="R124" s="46" t="s">
        <v>7</v>
      </c>
      <c r="S124" s="46" t="s">
        <v>7</v>
      </c>
      <c r="T124" s="46" t="s">
        <v>7</v>
      </c>
      <c r="U124" s="46" t="s">
        <v>7</v>
      </c>
      <c r="V124" s="43"/>
      <c r="W124" s="45"/>
      <c r="X124" s="43" t="s">
        <v>7</v>
      </c>
    </row>
    <row r="125" spans="1:24" ht="15">
      <c r="A125" s="42" t="s">
        <v>7</v>
      </c>
      <c r="B125" s="42" t="s">
        <v>7</v>
      </c>
      <c r="C125" s="42" t="s">
        <v>7</v>
      </c>
      <c r="D125" s="43" t="s">
        <v>7</v>
      </c>
      <c r="E125" s="43" t="s">
        <v>7</v>
      </c>
      <c r="F125" s="43" t="s">
        <v>7</v>
      </c>
      <c r="G125" s="43" t="s">
        <v>7</v>
      </c>
      <c r="H125" s="43" t="s">
        <v>7</v>
      </c>
      <c r="I125" s="43" t="s">
        <v>7</v>
      </c>
      <c r="J125" s="43" t="s">
        <v>7</v>
      </c>
      <c r="K125" s="43" t="s">
        <v>7</v>
      </c>
      <c r="L125" s="43" t="s">
        <v>7</v>
      </c>
      <c r="M125" s="43" t="s">
        <v>7</v>
      </c>
      <c r="N125" s="43" t="s">
        <v>7</v>
      </c>
      <c r="O125" s="48"/>
      <c r="P125" s="48"/>
      <c r="Q125" s="46" t="s">
        <v>7</v>
      </c>
      <c r="R125" s="46" t="s">
        <v>7</v>
      </c>
      <c r="S125" s="46" t="s">
        <v>7</v>
      </c>
      <c r="T125" s="46" t="s">
        <v>7</v>
      </c>
      <c r="U125" s="46" t="s">
        <v>7</v>
      </c>
      <c r="V125" s="48"/>
      <c r="W125" s="45"/>
      <c r="X125" s="43" t="s">
        <v>7</v>
      </c>
    </row>
    <row r="126" spans="1:24" ht="15">
      <c r="A126" s="42" t="s">
        <v>7</v>
      </c>
      <c r="B126" s="42" t="s">
        <v>7</v>
      </c>
      <c r="C126" s="42" t="s">
        <v>7</v>
      </c>
      <c r="D126" s="47"/>
      <c r="E126" s="48"/>
      <c r="F126" s="48"/>
      <c r="G126" s="47"/>
      <c r="H126" s="47"/>
      <c r="I126" s="47"/>
      <c r="J126" s="48"/>
      <c r="K126" s="48"/>
      <c r="L126" s="48"/>
      <c r="M126" s="47"/>
      <c r="N126" s="48"/>
      <c r="O126" s="48"/>
      <c r="P126" s="48"/>
      <c r="Q126" s="46" t="s">
        <v>7</v>
      </c>
      <c r="R126" s="46" t="s">
        <v>7</v>
      </c>
      <c r="S126" s="46" t="s">
        <v>7</v>
      </c>
      <c r="T126" s="46" t="s">
        <v>7</v>
      </c>
      <c r="U126" s="46" t="s">
        <v>7</v>
      </c>
      <c r="V126" s="48"/>
      <c r="W126" s="45"/>
      <c r="X126" s="43" t="s">
        <v>7</v>
      </c>
    </row>
    <row r="127" spans="1:24" ht="15">
      <c r="A127" s="42" t="s">
        <v>7</v>
      </c>
      <c r="B127" s="42" t="s">
        <v>7</v>
      </c>
      <c r="C127" s="42" t="s">
        <v>7</v>
      </c>
      <c r="D127" s="47"/>
      <c r="E127" s="48"/>
      <c r="F127" s="48"/>
      <c r="G127" s="47"/>
      <c r="H127" s="47"/>
      <c r="I127" s="47"/>
      <c r="J127" s="48"/>
      <c r="K127" s="48"/>
      <c r="L127" s="48"/>
      <c r="M127" s="47"/>
      <c r="N127" s="48"/>
      <c r="O127" s="48"/>
      <c r="P127" s="48"/>
      <c r="Q127" s="46" t="s">
        <v>7</v>
      </c>
      <c r="R127" s="46" t="s">
        <v>7</v>
      </c>
      <c r="S127" s="46" t="s">
        <v>7</v>
      </c>
      <c r="T127" s="46" t="s">
        <v>7</v>
      </c>
      <c r="U127" s="46" t="s">
        <v>7</v>
      </c>
      <c r="V127" s="48"/>
      <c r="W127" s="45"/>
      <c r="X127" s="43" t="s">
        <v>7</v>
      </c>
    </row>
    <row r="128" spans="1:24" ht="15.75">
      <c r="A128" s="50">
        <f>COUNTIF($A$50:$A$127,"&gt;&lt;")</f>
        <v>65</v>
      </c>
      <c r="B128" s="50">
        <f>COUNTIF($B$50:$B$127,"&gt;&lt;")</f>
        <v>65</v>
      </c>
      <c r="C128" s="50">
        <f>COUNTIF($C$50:$C$127,"&gt;&lt;")</f>
        <v>65</v>
      </c>
      <c r="D128" s="50">
        <f aca="true" t="shared" si="3" ref="D128:N128">COUNTIF(D$50:D$127,"=0")+COUNTIF(D$50:D$127,"&gt;0")</f>
        <v>40</v>
      </c>
      <c r="E128" s="50">
        <f t="shared" si="3"/>
        <v>37</v>
      </c>
      <c r="F128" s="50">
        <f t="shared" si="3"/>
        <v>34</v>
      </c>
      <c r="G128" s="50">
        <f t="shared" si="3"/>
        <v>36</v>
      </c>
      <c r="H128" s="50">
        <f t="shared" si="3"/>
        <v>38</v>
      </c>
      <c r="I128" s="50">
        <f t="shared" si="3"/>
        <v>38</v>
      </c>
      <c r="J128" s="50">
        <f t="shared" si="3"/>
        <v>29</v>
      </c>
      <c r="K128" s="50">
        <f t="shared" si="3"/>
        <v>19</v>
      </c>
      <c r="L128" s="50">
        <f t="shared" si="3"/>
        <v>19</v>
      </c>
      <c r="M128" s="50">
        <f t="shared" si="3"/>
        <v>21</v>
      </c>
      <c r="N128" s="50">
        <f t="shared" si="3"/>
        <v>0</v>
      </c>
      <c r="O128" s="51"/>
      <c r="P128" s="52"/>
      <c r="Q128" s="52"/>
      <c r="R128" s="52"/>
      <c r="S128" s="52"/>
      <c r="T128" s="52"/>
      <c r="U128" s="52"/>
      <c r="V128" s="52"/>
      <c r="W128" s="54" t="s">
        <v>7</v>
      </c>
      <c r="X128" s="43" t="s">
        <v>7</v>
      </c>
    </row>
    <row r="129" spans="1:24" ht="15">
      <c r="A129" s="71"/>
      <c r="B129" s="71"/>
      <c r="C129" s="72"/>
      <c r="D129" s="58">
        <f aca="true" t="shared" si="4" ref="D129:N129">D128/$A128</f>
        <v>0.6153846153846154</v>
      </c>
      <c r="E129" s="58">
        <f t="shared" si="4"/>
        <v>0.5692307692307692</v>
      </c>
      <c r="F129" s="58">
        <f t="shared" si="4"/>
        <v>0.5230769230769231</v>
      </c>
      <c r="G129" s="58">
        <f t="shared" si="4"/>
        <v>0.5538461538461539</v>
      </c>
      <c r="H129" s="58">
        <f t="shared" si="4"/>
        <v>0.5846153846153846</v>
      </c>
      <c r="I129" s="58">
        <f t="shared" si="4"/>
        <v>0.5846153846153846</v>
      </c>
      <c r="J129" s="58">
        <f t="shared" si="4"/>
        <v>0.4461538461538462</v>
      </c>
      <c r="K129" s="58">
        <f t="shared" si="4"/>
        <v>0.2923076923076923</v>
      </c>
      <c r="L129" s="58">
        <f t="shared" si="4"/>
        <v>0.2923076923076923</v>
      </c>
      <c r="M129" s="58">
        <f t="shared" si="4"/>
        <v>0.3230769230769231</v>
      </c>
      <c r="N129" s="58">
        <f t="shared" si="4"/>
        <v>0</v>
      </c>
      <c r="O129" s="59"/>
      <c r="P129" s="60"/>
      <c r="Q129" s="60"/>
      <c r="R129" s="60"/>
      <c r="S129" s="60"/>
      <c r="T129" s="60"/>
      <c r="U129" s="60"/>
      <c r="V129" s="60"/>
      <c r="W129" s="45"/>
      <c r="X129" s="43" t="s">
        <v>7</v>
      </c>
    </row>
    <row r="130" spans="1:24" ht="15">
      <c r="A130" s="61"/>
      <c r="B130" s="60"/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44"/>
      <c r="O130" s="60"/>
      <c r="P130" s="60"/>
      <c r="Q130" s="60"/>
      <c r="R130" s="60"/>
      <c r="S130" s="60"/>
      <c r="T130" s="60"/>
      <c r="U130" s="60"/>
      <c r="V130" s="60"/>
      <c r="W130" s="45"/>
      <c r="X130" s="43" t="s">
        <v>7</v>
      </c>
    </row>
    <row r="131" spans="1:24" ht="15">
      <c r="A131" s="20"/>
      <c r="B131" s="20"/>
      <c r="C131" s="7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43"/>
      <c r="W131" s="45"/>
      <c r="X131" s="43" t="s">
        <v>7</v>
      </c>
    </row>
    <row r="132" spans="1:24" ht="15">
      <c r="A132" s="74" t="s">
        <v>93</v>
      </c>
      <c r="B132" s="74" t="s">
        <v>208</v>
      </c>
      <c r="C132" s="75" t="s">
        <v>13</v>
      </c>
      <c r="D132" s="75" t="s">
        <v>14</v>
      </c>
      <c r="E132" s="76"/>
      <c r="F132" s="76"/>
      <c r="G132" s="76"/>
      <c r="H132" s="76"/>
      <c r="I132" s="76"/>
      <c r="J132" s="76"/>
      <c r="K132" s="76"/>
      <c r="L132" s="76"/>
      <c r="M132" s="76" t="s">
        <v>7</v>
      </c>
      <c r="N132" s="69" t="s">
        <v>4</v>
      </c>
      <c r="O132" s="77"/>
      <c r="P132" s="77"/>
      <c r="Q132" s="77"/>
      <c r="R132" s="77"/>
      <c r="S132" s="77"/>
      <c r="T132" s="77"/>
      <c r="U132" s="77"/>
      <c r="V132" s="77"/>
      <c r="W132" s="45"/>
      <c r="X132" s="43" t="s">
        <v>7</v>
      </c>
    </row>
    <row r="133" spans="1:24" ht="74.25">
      <c r="A133" s="39" t="s">
        <v>15</v>
      </c>
      <c r="B133" s="39" t="s">
        <v>16</v>
      </c>
      <c r="C133" s="39" t="s">
        <v>17</v>
      </c>
      <c r="D133" s="40" t="s">
        <v>18</v>
      </c>
      <c r="E133" s="40" t="s">
        <v>19</v>
      </c>
      <c r="F133" s="40" t="s">
        <v>20</v>
      </c>
      <c r="G133" s="40" t="s">
        <v>21</v>
      </c>
      <c r="H133" s="40" t="s">
        <v>22</v>
      </c>
      <c r="I133" s="40" t="s">
        <v>23</v>
      </c>
      <c r="J133" s="40" t="s">
        <v>24</v>
      </c>
      <c r="K133" s="40" t="s">
        <v>25</v>
      </c>
      <c r="L133" s="40" t="s">
        <v>26</v>
      </c>
      <c r="M133" s="40" t="s">
        <v>27</v>
      </c>
      <c r="N133" s="40" t="s">
        <v>23</v>
      </c>
      <c r="O133" s="41" t="s">
        <v>28</v>
      </c>
      <c r="P133" s="41" t="s">
        <v>29</v>
      </c>
      <c r="Q133" s="41" t="s">
        <v>30</v>
      </c>
      <c r="R133" s="41" t="s">
        <v>31</v>
      </c>
      <c r="S133" s="41" t="s">
        <v>32</v>
      </c>
      <c r="T133" s="41" t="s">
        <v>33</v>
      </c>
      <c r="U133" s="41" t="s">
        <v>34</v>
      </c>
      <c r="V133" s="41" t="s">
        <v>35</v>
      </c>
      <c r="W133" s="45"/>
      <c r="X133" s="43" t="s">
        <v>7</v>
      </c>
    </row>
    <row r="134" spans="1:24" ht="15">
      <c r="A134" s="42" t="s">
        <v>209</v>
      </c>
      <c r="B134" s="42" t="s">
        <v>210</v>
      </c>
      <c r="C134" s="42" t="s">
        <v>43</v>
      </c>
      <c r="D134" s="43">
        <v>12</v>
      </c>
      <c r="E134" s="43">
        <v>18</v>
      </c>
      <c r="F134" s="43">
        <v>13</v>
      </c>
      <c r="G134" s="43">
        <v>13</v>
      </c>
      <c r="H134" s="43" t="s">
        <v>7</v>
      </c>
      <c r="I134" s="43">
        <v>19</v>
      </c>
      <c r="J134" s="43">
        <v>11</v>
      </c>
      <c r="K134" s="43" t="s">
        <v>7</v>
      </c>
      <c r="L134" s="43">
        <v>18</v>
      </c>
      <c r="M134" s="43">
        <v>13</v>
      </c>
      <c r="N134" s="43" t="s">
        <v>7</v>
      </c>
      <c r="O134" s="44">
        <f>SUM(D134:N134)</f>
        <v>117</v>
      </c>
      <c r="P134" s="44">
        <f>COUNT(D134:N134)</f>
        <v>8</v>
      </c>
      <c r="Q134" s="44">
        <f>IF(P134&lt;9,0,+SMALL(D134:N134,1))</f>
        <v>0</v>
      </c>
      <c r="R134" s="44">
        <f>IF(P134&lt;10,0,+SMALL(D134:N134,2))</f>
        <v>0</v>
      </c>
      <c r="S134" s="44">
        <f>IF(P134&lt;11,0,+SMALL(D134:N134,3))</f>
        <v>0</v>
      </c>
      <c r="T134" s="44">
        <f>IF(P134&lt;12,0,+SMALL(D134:N134,4))</f>
        <v>0</v>
      </c>
      <c r="U134" s="44">
        <f>O134-Q134-R134-S134</f>
        <v>117</v>
      </c>
      <c r="V134" s="78">
        <f>+IF(+COUNT(D134:N134)&gt;0,RANK(U134,$U$134:$U$215,0),"")</f>
        <v>1</v>
      </c>
      <c r="W134" s="45">
        <f>IF((OR(P134&gt;7,X134="C")),1," ")</f>
        <v>1</v>
      </c>
      <c r="X134" s="43" t="s">
        <v>7</v>
      </c>
    </row>
    <row r="135" spans="1:24" ht="15">
      <c r="A135" s="42" t="s">
        <v>211</v>
      </c>
      <c r="B135" s="42" t="s">
        <v>212</v>
      </c>
      <c r="C135" s="42" t="s">
        <v>83</v>
      </c>
      <c r="D135" s="43">
        <v>11</v>
      </c>
      <c r="E135" s="43">
        <v>9</v>
      </c>
      <c r="F135" s="43">
        <v>19</v>
      </c>
      <c r="G135" s="43">
        <v>7</v>
      </c>
      <c r="H135" s="43">
        <v>11</v>
      </c>
      <c r="I135" s="43">
        <v>16</v>
      </c>
      <c r="J135" s="43">
        <v>13</v>
      </c>
      <c r="K135" s="43" t="s">
        <v>7</v>
      </c>
      <c r="L135" s="43">
        <v>13</v>
      </c>
      <c r="M135" s="43">
        <v>11</v>
      </c>
      <c r="N135" s="43" t="s">
        <v>7</v>
      </c>
      <c r="O135" s="44">
        <f>SUM(D135:N135)</f>
        <v>110</v>
      </c>
      <c r="P135" s="44">
        <f>COUNT(D135:N135)</f>
        <v>9</v>
      </c>
      <c r="Q135" s="44">
        <f>IF(P135&lt;9,0,+SMALL(D135:N135,1))</f>
        <v>7</v>
      </c>
      <c r="R135" s="44">
        <f>IF(P135&lt;10,0,+SMALL(D135:N135,2))</f>
        <v>0</v>
      </c>
      <c r="S135" s="44">
        <f>IF(P135&lt;11,0,+SMALL(D135:N135,3))</f>
        <v>0</v>
      </c>
      <c r="T135" s="44">
        <f>IF(P135&lt;12,0,+SMALL(D135:N135,4))</f>
        <v>0</v>
      </c>
      <c r="U135" s="44">
        <f>O135-Q135-R135-S135</f>
        <v>103</v>
      </c>
      <c r="V135" s="78">
        <f>+IF(+COUNT(D135:N135)&gt;0,RANK(U135,$U$134:$U$215,0),"")</f>
        <v>2</v>
      </c>
      <c r="W135" s="45">
        <f>IF((OR(P135&gt;7,X135="C")),1," ")</f>
        <v>1</v>
      </c>
      <c r="X135" s="43" t="s">
        <v>7</v>
      </c>
    </row>
    <row r="136" spans="1:24" ht="15">
      <c r="A136" s="42" t="s">
        <v>213</v>
      </c>
      <c r="B136" s="42" t="s">
        <v>214</v>
      </c>
      <c r="C136" s="42" t="s">
        <v>46</v>
      </c>
      <c r="D136" s="43">
        <v>20</v>
      </c>
      <c r="E136" s="43">
        <v>15</v>
      </c>
      <c r="F136" s="43">
        <v>9</v>
      </c>
      <c r="G136" s="43">
        <v>9</v>
      </c>
      <c r="H136" s="43">
        <v>11</v>
      </c>
      <c r="I136" s="43">
        <v>14</v>
      </c>
      <c r="J136" s="43">
        <v>11</v>
      </c>
      <c r="K136" s="43">
        <v>7</v>
      </c>
      <c r="L136" s="43" t="s">
        <v>7</v>
      </c>
      <c r="M136" s="43" t="s">
        <v>7</v>
      </c>
      <c r="N136" s="43" t="s">
        <v>7</v>
      </c>
      <c r="O136" s="44">
        <f>SUM(D136:N136)</f>
        <v>96</v>
      </c>
      <c r="P136" s="44">
        <f>COUNT(D136:N136)</f>
        <v>8</v>
      </c>
      <c r="Q136" s="44">
        <f>IF(P136&lt;9,0,+SMALL(D136:N136,1))</f>
        <v>0</v>
      </c>
      <c r="R136" s="44">
        <f>IF(P136&lt;10,0,+SMALL(D136:N136,2))</f>
        <v>0</v>
      </c>
      <c r="S136" s="44">
        <f>IF(P136&lt;11,0,+SMALL(D136:N136,3))</f>
        <v>0</v>
      </c>
      <c r="T136" s="44">
        <f>IF(P136&lt;12,0,+SMALL(D136:N136,4))</f>
        <v>0</v>
      </c>
      <c r="U136" s="44">
        <f>O136-Q136-R136-S136</f>
        <v>96</v>
      </c>
      <c r="V136" s="78">
        <f>+IF(+COUNT(D136:N136)&gt;0,RANK(U136,$U$134:$U$215,0),"")</f>
        <v>3</v>
      </c>
      <c r="W136" s="45">
        <f>IF((OR(P136&gt;7,X136="C")),1," ")</f>
        <v>1</v>
      </c>
      <c r="X136" s="43" t="s">
        <v>7</v>
      </c>
    </row>
    <row r="137" spans="1:24" ht="15">
      <c r="A137" s="42" t="s">
        <v>215</v>
      </c>
      <c r="B137" s="42" t="s">
        <v>216</v>
      </c>
      <c r="C137" s="42" t="s">
        <v>68</v>
      </c>
      <c r="D137" s="43">
        <v>6</v>
      </c>
      <c r="E137" s="43" t="s">
        <v>7</v>
      </c>
      <c r="F137" s="43">
        <v>8</v>
      </c>
      <c r="G137" s="43">
        <v>4</v>
      </c>
      <c r="H137" s="43">
        <v>17</v>
      </c>
      <c r="I137" s="43">
        <v>16</v>
      </c>
      <c r="J137" s="43">
        <v>11</v>
      </c>
      <c r="K137" s="43">
        <v>13</v>
      </c>
      <c r="L137" s="43">
        <v>14</v>
      </c>
      <c r="M137" s="43" t="s">
        <v>7</v>
      </c>
      <c r="N137" s="43" t="s">
        <v>7</v>
      </c>
      <c r="O137" s="44">
        <f>SUM(D137:N137)</f>
        <v>89</v>
      </c>
      <c r="P137" s="44">
        <f>COUNT(D137:N137)</f>
        <v>8</v>
      </c>
      <c r="Q137" s="44">
        <f>IF(P137&lt;9,0,+SMALL(D137:N137,1))</f>
        <v>0</v>
      </c>
      <c r="R137" s="44">
        <f>IF(P137&lt;10,0,+SMALL(D137:N137,2))</f>
        <v>0</v>
      </c>
      <c r="S137" s="44">
        <f>IF(P137&lt;11,0,+SMALL(D137:N137,3))</f>
        <v>0</v>
      </c>
      <c r="T137" s="44">
        <f>IF(P137&lt;12,0,+SMALL(D137:N137,4))</f>
        <v>0</v>
      </c>
      <c r="U137" s="44">
        <f>O137-Q137-R137-S137</f>
        <v>89</v>
      </c>
      <c r="V137" s="78">
        <f>+IF(+COUNT(D137:N137)&gt;0,RANK(U137,$U$134:$U$215,0),"")</f>
        <v>4</v>
      </c>
      <c r="W137" s="45">
        <f>IF((OR(P137&gt;7,X137="C")),1," ")</f>
        <v>1</v>
      </c>
      <c r="X137" s="43" t="s">
        <v>7</v>
      </c>
    </row>
    <row r="138" spans="1:24" ht="15">
      <c r="A138" s="42" t="s">
        <v>217</v>
      </c>
      <c r="B138" s="42" t="s">
        <v>206</v>
      </c>
      <c r="C138" s="42" t="s">
        <v>63</v>
      </c>
      <c r="D138" s="43">
        <v>16</v>
      </c>
      <c r="E138" s="43">
        <v>11</v>
      </c>
      <c r="F138" s="43">
        <v>7</v>
      </c>
      <c r="G138" s="43">
        <v>9</v>
      </c>
      <c r="H138" s="43">
        <v>8</v>
      </c>
      <c r="I138" s="43">
        <v>12</v>
      </c>
      <c r="J138" s="43">
        <v>9</v>
      </c>
      <c r="K138" s="43" t="s">
        <v>7</v>
      </c>
      <c r="L138" s="43">
        <v>12</v>
      </c>
      <c r="M138" s="43">
        <v>9</v>
      </c>
      <c r="N138" s="43" t="s">
        <v>7</v>
      </c>
      <c r="O138" s="44">
        <f>SUM(D138:N138)</f>
        <v>93</v>
      </c>
      <c r="P138" s="44">
        <f>COUNT(D138:N138)</f>
        <v>9</v>
      </c>
      <c r="Q138" s="44">
        <f>IF(P138&lt;9,0,+SMALL(D138:N138,1))</f>
        <v>7</v>
      </c>
      <c r="R138" s="44">
        <f>IF(P138&lt;10,0,+SMALL(D138:N138,2))</f>
        <v>0</v>
      </c>
      <c r="S138" s="44">
        <f>IF(P138&lt;11,0,+SMALL(D138:N138,3))</f>
        <v>0</v>
      </c>
      <c r="T138" s="44">
        <f>IF(P138&lt;12,0,+SMALL(D138:N138,4))</f>
        <v>0</v>
      </c>
      <c r="U138" s="44">
        <f>O138-Q138-R138-S138</f>
        <v>86</v>
      </c>
      <c r="V138" s="78">
        <f>+IF(+COUNT(D138:N138)&gt;0,RANK(U138,$U$134:$U$215,0),"")</f>
        <v>5</v>
      </c>
      <c r="W138" s="45">
        <f>IF((OR(P138&gt;7,X138="C")),1," ")</f>
        <v>1</v>
      </c>
      <c r="X138" s="43" t="s">
        <v>7</v>
      </c>
    </row>
    <row r="139" spans="1:24" ht="15">
      <c r="A139" s="42" t="s">
        <v>218</v>
      </c>
      <c r="B139" s="42" t="s">
        <v>206</v>
      </c>
      <c r="C139" s="42" t="s">
        <v>43</v>
      </c>
      <c r="D139" s="43">
        <v>13</v>
      </c>
      <c r="E139" s="43" t="s">
        <v>7</v>
      </c>
      <c r="F139" s="43">
        <v>11</v>
      </c>
      <c r="G139" s="43" t="s">
        <v>7</v>
      </c>
      <c r="H139" s="43">
        <v>4</v>
      </c>
      <c r="I139" s="43">
        <v>15</v>
      </c>
      <c r="J139" s="43">
        <v>8</v>
      </c>
      <c r="K139" s="43" t="s">
        <v>7</v>
      </c>
      <c r="L139" s="43">
        <v>20</v>
      </c>
      <c r="M139" s="43">
        <v>11</v>
      </c>
      <c r="N139" s="43" t="s">
        <v>7</v>
      </c>
      <c r="O139" s="44">
        <f>SUM(D139:N139)</f>
        <v>82</v>
      </c>
      <c r="P139" s="44">
        <f>COUNT(D139:N139)</f>
        <v>7</v>
      </c>
      <c r="Q139" s="44">
        <f>IF(P139&lt;9,0,+SMALL(D139:N139,1))</f>
        <v>0</v>
      </c>
      <c r="R139" s="44">
        <f>IF(P139&lt;10,0,+SMALL(D139:N139,2))</f>
        <v>0</v>
      </c>
      <c r="S139" s="44">
        <f>IF(P139&lt;11,0,+SMALL(D139:N139,3))</f>
        <v>0</v>
      </c>
      <c r="T139" s="44">
        <f>IF(P139&lt;12,0,+SMALL(D139:N139,4))</f>
        <v>0</v>
      </c>
      <c r="U139" s="44">
        <f>O139-Q139-R139-S139</f>
        <v>82</v>
      </c>
      <c r="V139" s="78">
        <f>+IF(+COUNT(D139:N139)&gt;0,RANK(U139,$U$134:$U$215,0),"")</f>
        <v>6</v>
      </c>
      <c r="W139" s="45" t="str">
        <f>IF((OR(P139&gt;7,X139="C")),1," ")</f>
        <v> </v>
      </c>
      <c r="X139" s="43" t="s">
        <v>7</v>
      </c>
    </row>
    <row r="140" spans="1:24" ht="15">
      <c r="A140" s="42" t="s">
        <v>219</v>
      </c>
      <c r="B140" s="42" t="s">
        <v>123</v>
      </c>
      <c r="C140" s="42" t="s">
        <v>46</v>
      </c>
      <c r="D140" s="43" t="s">
        <v>7</v>
      </c>
      <c r="E140" s="43">
        <v>14</v>
      </c>
      <c r="F140" s="43">
        <v>13</v>
      </c>
      <c r="G140" s="43">
        <v>16</v>
      </c>
      <c r="H140" s="43" t="s">
        <v>7</v>
      </c>
      <c r="I140" s="43" t="s">
        <v>7</v>
      </c>
      <c r="J140" s="43" t="s">
        <v>7</v>
      </c>
      <c r="K140" s="43">
        <v>21</v>
      </c>
      <c r="L140" s="43">
        <v>11</v>
      </c>
      <c r="M140" s="43" t="s">
        <v>7</v>
      </c>
      <c r="N140" s="43" t="s">
        <v>7</v>
      </c>
      <c r="O140" s="44">
        <f>SUM(D140:N140)</f>
        <v>75</v>
      </c>
      <c r="P140" s="44">
        <f>COUNT(D140:N140)</f>
        <v>5</v>
      </c>
      <c r="Q140" s="44">
        <f>IF(P140&lt;9,0,+SMALL(D140:N140,1))</f>
        <v>0</v>
      </c>
      <c r="R140" s="44">
        <f>IF(P140&lt;10,0,+SMALL(D140:N140,2))</f>
        <v>0</v>
      </c>
      <c r="S140" s="44">
        <f>IF(P140&lt;11,0,+SMALL(D140:N140,3))</f>
        <v>0</v>
      </c>
      <c r="T140" s="44">
        <f>IF(P140&lt;12,0,+SMALL(D140:N140,4))</f>
        <v>0</v>
      </c>
      <c r="U140" s="44">
        <f>O140-Q140-R140-S140</f>
        <v>75</v>
      </c>
      <c r="V140" s="78">
        <f>+IF(+COUNT(D140:N140)&gt;0,RANK(U140,$U$134:$U$215,0),"")</f>
        <v>7</v>
      </c>
      <c r="W140" s="45" t="str">
        <f>IF((OR(P140&gt;7,X140="C")),1," ")</f>
        <v> </v>
      </c>
      <c r="X140" s="43" t="s">
        <v>7</v>
      </c>
    </row>
    <row r="141" spans="1:24" ht="15">
      <c r="A141" s="42" t="s">
        <v>220</v>
      </c>
      <c r="B141" s="42" t="s">
        <v>175</v>
      </c>
      <c r="C141" s="42" t="s">
        <v>63</v>
      </c>
      <c r="D141" s="43">
        <v>7</v>
      </c>
      <c r="E141" s="43">
        <v>10</v>
      </c>
      <c r="F141" s="43">
        <v>5</v>
      </c>
      <c r="G141" s="43">
        <v>9</v>
      </c>
      <c r="H141" s="43">
        <v>14</v>
      </c>
      <c r="I141" s="43">
        <v>11</v>
      </c>
      <c r="J141" s="43">
        <v>8</v>
      </c>
      <c r="K141" s="43" t="s">
        <v>7</v>
      </c>
      <c r="L141" s="43" t="s">
        <v>7</v>
      </c>
      <c r="M141" s="43">
        <v>9</v>
      </c>
      <c r="N141" s="43" t="s">
        <v>7</v>
      </c>
      <c r="O141" s="44">
        <f>SUM(D141:N141)</f>
        <v>73</v>
      </c>
      <c r="P141" s="44">
        <f>COUNT(D141:N141)</f>
        <v>8</v>
      </c>
      <c r="Q141" s="44">
        <f>IF(P141&lt;9,0,+SMALL(D141:N141,1))</f>
        <v>0</v>
      </c>
      <c r="R141" s="44">
        <f>IF(P141&lt;10,0,+SMALL(D141:N141,2))</f>
        <v>0</v>
      </c>
      <c r="S141" s="44">
        <f>IF(P141&lt;11,0,+SMALL(D141:N141,3))</f>
        <v>0</v>
      </c>
      <c r="T141" s="44">
        <f>IF(P141&lt;12,0,+SMALL(D141:N141,4))</f>
        <v>0</v>
      </c>
      <c r="U141" s="44">
        <f>O141-Q141-R141-S141</f>
        <v>73</v>
      </c>
      <c r="V141" s="78">
        <f>+IF(+COUNT(D141:N141)&gt;0,RANK(U141,$U$134:$U$215,0),"")</f>
        <v>8</v>
      </c>
      <c r="W141" s="45">
        <f>IF((OR(P141&gt;7,X141="C")),1," ")</f>
        <v>1</v>
      </c>
      <c r="X141" s="43" t="s">
        <v>7</v>
      </c>
    </row>
    <row r="142" spans="1:24" ht="15">
      <c r="A142" s="42" t="s">
        <v>221</v>
      </c>
      <c r="B142" s="42" t="s">
        <v>222</v>
      </c>
      <c r="C142" s="42" t="s">
        <v>63</v>
      </c>
      <c r="D142" s="43">
        <v>11</v>
      </c>
      <c r="E142" s="43" t="s">
        <v>7</v>
      </c>
      <c r="F142" s="43">
        <v>11</v>
      </c>
      <c r="G142" s="43">
        <v>14</v>
      </c>
      <c r="H142" s="43">
        <v>10</v>
      </c>
      <c r="I142" s="43" t="s">
        <v>7</v>
      </c>
      <c r="J142" s="43">
        <v>7</v>
      </c>
      <c r="K142" s="43" t="s">
        <v>7</v>
      </c>
      <c r="L142" s="43">
        <v>9</v>
      </c>
      <c r="M142" s="43">
        <v>10</v>
      </c>
      <c r="N142" s="43" t="s">
        <v>7</v>
      </c>
      <c r="O142" s="44">
        <f>SUM(D142:N142)</f>
        <v>72</v>
      </c>
      <c r="P142" s="44">
        <f>COUNT(D142:N142)</f>
        <v>7</v>
      </c>
      <c r="Q142" s="44">
        <f>IF(P142&lt;9,0,+SMALL(D142:N142,1))</f>
        <v>0</v>
      </c>
      <c r="R142" s="44">
        <f>IF(P142&lt;10,0,+SMALL(D142:N142,2))</f>
        <v>0</v>
      </c>
      <c r="S142" s="44">
        <f>IF(P142&lt;11,0,+SMALL(D142:N142,3))</f>
        <v>0</v>
      </c>
      <c r="T142" s="44">
        <f>IF(P142&lt;12,0,+SMALL(D142:N142,4))</f>
        <v>0</v>
      </c>
      <c r="U142" s="44">
        <f>O142-Q142-R142-S142</f>
        <v>72</v>
      </c>
      <c r="V142" s="78">
        <f>+IF(+COUNT(D142:N142)&gt;0,RANK(U142,$U$134:$U$215,0),"")</f>
        <v>9</v>
      </c>
      <c r="W142" s="45" t="str">
        <f>IF((OR(P142&gt;7,X142="C")),1," ")</f>
        <v> </v>
      </c>
      <c r="X142" s="43" t="s">
        <v>7</v>
      </c>
    </row>
    <row r="143" spans="1:24" ht="15">
      <c r="A143" s="42" t="s">
        <v>41</v>
      </c>
      <c r="B143" s="42" t="s">
        <v>157</v>
      </c>
      <c r="C143" s="42" t="s">
        <v>43</v>
      </c>
      <c r="D143" s="43">
        <v>5</v>
      </c>
      <c r="E143" s="43">
        <v>9</v>
      </c>
      <c r="F143" s="43">
        <v>8</v>
      </c>
      <c r="G143" s="43">
        <v>3</v>
      </c>
      <c r="H143" s="43">
        <v>10</v>
      </c>
      <c r="I143" s="43">
        <v>12</v>
      </c>
      <c r="J143" s="43">
        <v>10</v>
      </c>
      <c r="K143" s="43" t="s">
        <v>7</v>
      </c>
      <c r="L143" s="43">
        <v>12</v>
      </c>
      <c r="M143" s="43">
        <v>5</v>
      </c>
      <c r="N143" s="43" t="s">
        <v>7</v>
      </c>
      <c r="O143" s="44">
        <f>SUM(D143:N143)</f>
        <v>74</v>
      </c>
      <c r="P143" s="44">
        <f>COUNT(D143:N143)</f>
        <v>9</v>
      </c>
      <c r="Q143" s="44">
        <f>IF(P143&lt;9,0,+SMALL(D143:N143,1))</f>
        <v>3</v>
      </c>
      <c r="R143" s="44">
        <f>IF(P143&lt;10,0,+SMALL(D143:N143,2))</f>
        <v>0</v>
      </c>
      <c r="S143" s="44">
        <f>IF(P143&lt;11,0,+SMALL(D143:N143,3))</f>
        <v>0</v>
      </c>
      <c r="T143" s="44">
        <f>IF(P143&lt;12,0,+SMALL(D143:N143,4))</f>
        <v>0</v>
      </c>
      <c r="U143" s="44">
        <f>O143-Q143-R143-S143</f>
        <v>71</v>
      </c>
      <c r="V143" s="78">
        <f>+IF(+COUNT(D143:N143)&gt;0,RANK(U143,$U$134:$U$215,0),"")</f>
        <v>10</v>
      </c>
      <c r="W143" s="45">
        <f>IF((OR(P143&gt;7,X143="C")),1," ")</f>
        <v>1</v>
      </c>
      <c r="X143" s="43" t="s">
        <v>7</v>
      </c>
    </row>
    <row r="144" spans="1:24" ht="15">
      <c r="A144" s="79" t="s">
        <v>223</v>
      </c>
      <c r="B144" s="79" t="s">
        <v>224</v>
      </c>
      <c r="C144" s="79" t="s">
        <v>160</v>
      </c>
      <c r="D144" s="43">
        <v>5</v>
      </c>
      <c r="E144" s="43">
        <v>12</v>
      </c>
      <c r="F144" s="43">
        <v>7</v>
      </c>
      <c r="G144" s="43">
        <v>10</v>
      </c>
      <c r="H144" s="43">
        <v>10</v>
      </c>
      <c r="I144" s="43">
        <v>12</v>
      </c>
      <c r="J144" s="43">
        <v>7</v>
      </c>
      <c r="K144" s="43" t="s">
        <v>7</v>
      </c>
      <c r="L144" s="43" t="s">
        <v>7</v>
      </c>
      <c r="M144" s="43">
        <v>8</v>
      </c>
      <c r="N144" s="43" t="s">
        <v>7</v>
      </c>
      <c r="O144" s="44">
        <f>SUM(D144:N144)</f>
        <v>71</v>
      </c>
      <c r="P144" s="44">
        <f>COUNT(D144:N144)</f>
        <v>8</v>
      </c>
      <c r="Q144" s="44">
        <f>IF(P144&lt;9,0,+SMALL(D144:N144,1))</f>
        <v>0</v>
      </c>
      <c r="R144" s="44">
        <f>IF(P144&lt;10,0,+SMALL(D144:N144,2))</f>
        <v>0</v>
      </c>
      <c r="S144" s="44">
        <f>IF(P144&lt;11,0,+SMALL(D144:N144,3))</f>
        <v>0</v>
      </c>
      <c r="T144" s="44">
        <f>IF(P144&lt;12,0,+SMALL(D144:N144,4))</f>
        <v>0</v>
      </c>
      <c r="U144" s="44">
        <f>O144-Q144-R144-S144</f>
        <v>71</v>
      </c>
      <c r="V144" s="78">
        <f>+IF(+COUNT(D144:N144)&gt;0,RANK(U144,$U$134:$U$215,0),"")</f>
        <v>10</v>
      </c>
      <c r="W144" s="45">
        <f>IF((OR(P144&gt;7,X144="C")),1," ")</f>
        <v>1</v>
      </c>
      <c r="X144" s="43" t="s">
        <v>7</v>
      </c>
    </row>
    <row r="145" spans="1:24" ht="15">
      <c r="A145" s="42" t="s">
        <v>225</v>
      </c>
      <c r="B145" s="42" t="s">
        <v>226</v>
      </c>
      <c r="C145" s="42" t="s">
        <v>83</v>
      </c>
      <c r="D145" s="43">
        <v>7</v>
      </c>
      <c r="E145" s="43">
        <v>5</v>
      </c>
      <c r="F145" s="43">
        <v>10</v>
      </c>
      <c r="G145" s="43">
        <v>11</v>
      </c>
      <c r="H145" s="43">
        <v>3</v>
      </c>
      <c r="I145" s="43" t="s">
        <v>7</v>
      </c>
      <c r="J145" s="43">
        <v>9</v>
      </c>
      <c r="K145" s="43" t="s">
        <v>7</v>
      </c>
      <c r="L145" s="43">
        <v>10</v>
      </c>
      <c r="M145" s="43">
        <v>15</v>
      </c>
      <c r="N145" s="43" t="s">
        <v>7</v>
      </c>
      <c r="O145" s="44">
        <f>SUM(D145:N145)</f>
        <v>70</v>
      </c>
      <c r="P145" s="44">
        <f>COUNT(D145:N145)</f>
        <v>8</v>
      </c>
      <c r="Q145" s="44">
        <f>IF(P145&lt;9,0,+SMALL(D145:N145,1))</f>
        <v>0</v>
      </c>
      <c r="R145" s="44">
        <f>IF(P145&lt;10,0,+SMALL(D145:N145,2))</f>
        <v>0</v>
      </c>
      <c r="S145" s="44">
        <f>IF(P145&lt;11,0,+SMALL(D145:N145,3))</f>
        <v>0</v>
      </c>
      <c r="T145" s="44">
        <f>IF(P145&lt;12,0,+SMALL(D145:N145,4))</f>
        <v>0</v>
      </c>
      <c r="U145" s="44">
        <f>O145-Q145-R145-S145</f>
        <v>70</v>
      </c>
      <c r="V145" s="78">
        <f>+IF(+COUNT(D145:N145)&gt;0,RANK(U145,$U$134:$U$215,0),"")</f>
        <v>12</v>
      </c>
      <c r="W145" s="45">
        <f>IF((OR(P145&gt;7,X145="C")),1," ")</f>
        <v>1</v>
      </c>
      <c r="X145" s="43" t="s">
        <v>7</v>
      </c>
    </row>
    <row r="146" spans="1:24" ht="15">
      <c r="A146" s="42" t="s">
        <v>227</v>
      </c>
      <c r="B146" s="42" t="s">
        <v>152</v>
      </c>
      <c r="C146" s="42" t="s">
        <v>68</v>
      </c>
      <c r="D146" s="43">
        <v>11</v>
      </c>
      <c r="E146" s="43">
        <v>13</v>
      </c>
      <c r="F146" s="43" t="s">
        <v>7</v>
      </c>
      <c r="G146" s="43">
        <v>8</v>
      </c>
      <c r="H146" s="43">
        <v>11</v>
      </c>
      <c r="I146" s="43">
        <v>18</v>
      </c>
      <c r="J146" s="43">
        <v>9</v>
      </c>
      <c r="K146" s="43" t="s">
        <v>7</v>
      </c>
      <c r="L146" s="43" t="s">
        <v>7</v>
      </c>
      <c r="M146" s="43" t="s">
        <v>7</v>
      </c>
      <c r="N146" s="43" t="s">
        <v>7</v>
      </c>
      <c r="O146" s="44">
        <f>SUM(D146:N146)</f>
        <v>70</v>
      </c>
      <c r="P146" s="44">
        <f>COUNT(D146:N146)</f>
        <v>6</v>
      </c>
      <c r="Q146" s="44">
        <f>IF(P146&lt;9,0,+SMALL(D146:N146,1))</f>
        <v>0</v>
      </c>
      <c r="R146" s="44">
        <f>IF(P146&lt;10,0,+SMALL(D146:N146,2))</f>
        <v>0</v>
      </c>
      <c r="S146" s="44">
        <f>IF(P146&lt;11,0,+SMALL(D146:N146,3))</f>
        <v>0</v>
      </c>
      <c r="T146" s="44">
        <f>IF(P146&lt;12,0,+SMALL(D146:N146,4))</f>
        <v>0</v>
      </c>
      <c r="U146" s="44">
        <f>O146-Q146-R146-S146</f>
        <v>70</v>
      </c>
      <c r="V146" s="78">
        <f>+IF(+COUNT(D146:N146)&gt;0,RANK(U146,$U$134:$U$215,0),"")</f>
        <v>12</v>
      </c>
      <c r="W146" s="45" t="str">
        <f>IF((OR(P146&gt;7,X146="C")),1," ")</f>
        <v> </v>
      </c>
      <c r="X146" s="43" t="s">
        <v>7</v>
      </c>
    </row>
    <row r="147" spans="1:24" ht="15">
      <c r="A147" s="42" t="s">
        <v>228</v>
      </c>
      <c r="B147" s="42" t="s">
        <v>229</v>
      </c>
      <c r="C147" s="42" t="s">
        <v>110</v>
      </c>
      <c r="D147" s="43">
        <v>9</v>
      </c>
      <c r="E147" s="43">
        <v>7</v>
      </c>
      <c r="F147" s="43" t="s">
        <v>7</v>
      </c>
      <c r="G147" s="43">
        <v>9</v>
      </c>
      <c r="H147" s="43">
        <v>8</v>
      </c>
      <c r="I147" s="43">
        <v>9</v>
      </c>
      <c r="J147" s="43">
        <v>7</v>
      </c>
      <c r="K147" s="43" t="s">
        <v>7</v>
      </c>
      <c r="L147" s="43">
        <v>7</v>
      </c>
      <c r="M147" s="43">
        <v>12</v>
      </c>
      <c r="N147" s="43" t="s">
        <v>7</v>
      </c>
      <c r="O147" s="44">
        <f>SUM(D147:N147)</f>
        <v>68</v>
      </c>
      <c r="P147" s="44">
        <f>COUNT(D147:N147)</f>
        <v>8</v>
      </c>
      <c r="Q147" s="44">
        <f>IF(P147&lt;9,0,+SMALL(D147:N147,1))</f>
        <v>0</v>
      </c>
      <c r="R147" s="44">
        <f>IF(P147&lt;10,0,+SMALL(D147:N147,2))</f>
        <v>0</v>
      </c>
      <c r="S147" s="44">
        <f>IF(P147&lt;11,0,+SMALL(D147:N147,3))</f>
        <v>0</v>
      </c>
      <c r="T147" s="44">
        <f>IF(P147&lt;12,0,+SMALL(D147:N147,4))</f>
        <v>0</v>
      </c>
      <c r="U147" s="44">
        <f>O147-Q147-R147-S147</f>
        <v>68</v>
      </c>
      <c r="V147" s="78">
        <f>+IF(+COUNT(D147:N147)&gt;0,RANK(U147,$U$134:$U$215,0),"")</f>
        <v>14</v>
      </c>
      <c r="W147" s="45">
        <f>IF((OR(P147&gt;7,X147="C")),1," ")</f>
        <v>1</v>
      </c>
      <c r="X147" s="43" t="s">
        <v>7</v>
      </c>
    </row>
    <row r="148" spans="1:24" ht="15">
      <c r="A148" s="42" t="s">
        <v>230</v>
      </c>
      <c r="B148" s="42" t="s">
        <v>135</v>
      </c>
      <c r="C148" s="42" t="s">
        <v>68</v>
      </c>
      <c r="D148" s="43" t="s">
        <v>7</v>
      </c>
      <c r="E148" s="43">
        <v>9</v>
      </c>
      <c r="F148" s="43">
        <v>12</v>
      </c>
      <c r="G148" s="43">
        <v>7</v>
      </c>
      <c r="H148" s="43">
        <v>7</v>
      </c>
      <c r="I148" s="43">
        <v>7</v>
      </c>
      <c r="J148" s="43">
        <v>10</v>
      </c>
      <c r="K148" s="43">
        <v>5</v>
      </c>
      <c r="L148" s="43">
        <v>11</v>
      </c>
      <c r="M148" s="43" t="s">
        <v>7</v>
      </c>
      <c r="N148" s="43" t="s">
        <v>7</v>
      </c>
      <c r="O148" s="44">
        <f>SUM(D148:N148)</f>
        <v>68</v>
      </c>
      <c r="P148" s="44">
        <f>COUNT(D148:N148)</f>
        <v>8</v>
      </c>
      <c r="Q148" s="44">
        <f>IF(P148&lt;9,0,+SMALL(D148:N148,1))</f>
        <v>0</v>
      </c>
      <c r="R148" s="44">
        <f>IF(P148&lt;10,0,+SMALL(D148:N148,2))</f>
        <v>0</v>
      </c>
      <c r="S148" s="44">
        <f>IF(P148&lt;11,0,+SMALL(D148:N148,3))</f>
        <v>0</v>
      </c>
      <c r="T148" s="44">
        <f>IF(P148&lt;12,0,+SMALL(D148:N148,4))</f>
        <v>0</v>
      </c>
      <c r="U148" s="44">
        <f>O148-Q148-R148-S148</f>
        <v>68</v>
      </c>
      <c r="V148" s="78">
        <f>+IF(+COUNT(D148:N148)&gt;0,RANK(U148,$U$134:$U$215,0),"")</f>
        <v>14</v>
      </c>
      <c r="W148" s="45">
        <f>IF((OR(P148&gt;7,X148="C")),1," ")</f>
        <v>1</v>
      </c>
      <c r="X148" s="43" t="s">
        <v>7</v>
      </c>
    </row>
    <row r="149" spans="1:24" ht="15">
      <c r="A149" s="42" t="s">
        <v>231</v>
      </c>
      <c r="B149" s="42" t="s">
        <v>50</v>
      </c>
      <c r="C149" s="42" t="s">
        <v>46</v>
      </c>
      <c r="D149" s="43">
        <v>12</v>
      </c>
      <c r="E149" s="43">
        <v>13</v>
      </c>
      <c r="F149" s="43">
        <v>12</v>
      </c>
      <c r="G149" s="43" t="s">
        <v>7</v>
      </c>
      <c r="H149" s="43">
        <v>8</v>
      </c>
      <c r="I149" s="43" t="s">
        <v>7</v>
      </c>
      <c r="J149" s="43">
        <v>9</v>
      </c>
      <c r="K149" s="43" t="s">
        <v>7</v>
      </c>
      <c r="L149" s="43">
        <v>13</v>
      </c>
      <c r="M149" s="43" t="s">
        <v>7</v>
      </c>
      <c r="N149" s="43" t="s">
        <v>7</v>
      </c>
      <c r="O149" s="44">
        <f>SUM(D149:N149)</f>
        <v>67</v>
      </c>
      <c r="P149" s="44">
        <f>COUNT(D149:N149)</f>
        <v>6</v>
      </c>
      <c r="Q149" s="44">
        <f>IF(P149&lt;9,0,+SMALL(D149:N149,1))</f>
        <v>0</v>
      </c>
      <c r="R149" s="44">
        <f>IF(P149&lt;10,0,+SMALL(D149:N149,2))</f>
        <v>0</v>
      </c>
      <c r="S149" s="44">
        <f>IF(P149&lt;11,0,+SMALL(D149:N149,3))</f>
        <v>0</v>
      </c>
      <c r="T149" s="44">
        <f>IF(P149&lt;12,0,+SMALL(D149:N149,4))</f>
        <v>0</v>
      </c>
      <c r="U149" s="44">
        <f>O149-Q149-R149-S149</f>
        <v>67</v>
      </c>
      <c r="V149" s="78">
        <f>+IF(+COUNT(D149:N149)&gt;0,RANK(U149,$U$134:$U$215,0),"")</f>
        <v>16</v>
      </c>
      <c r="W149" s="45" t="str">
        <f>IF((OR(P149&gt;7,X149="C")),1," ")</f>
        <v> </v>
      </c>
      <c r="X149" s="43" t="s">
        <v>7</v>
      </c>
    </row>
    <row r="150" spans="1:24" ht="15">
      <c r="A150" s="42" t="s">
        <v>232</v>
      </c>
      <c r="B150" s="42" t="s">
        <v>126</v>
      </c>
      <c r="C150" s="42" t="s">
        <v>194</v>
      </c>
      <c r="D150" s="43">
        <v>10</v>
      </c>
      <c r="E150" s="43">
        <v>10</v>
      </c>
      <c r="F150" s="43">
        <v>5</v>
      </c>
      <c r="G150" s="43">
        <v>8</v>
      </c>
      <c r="H150" s="43">
        <v>12</v>
      </c>
      <c r="I150" s="43">
        <v>6</v>
      </c>
      <c r="J150" s="43" t="s">
        <v>7</v>
      </c>
      <c r="K150" s="43">
        <v>11</v>
      </c>
      <c r="L150" s="43">
        <v>4</v>
      </c>
      <c r="M150" s="43" t="s">
        <v>7</v>
      </c>
      <c r="N150" s="43" t="s">
        <v>7</v>
      </c>
      <c r="O150" s="44">
        <f>SUM(D150:N150)</f>
        <v>66</v>
      </c>
      <c r="P150" s="44">
        <f>COUNT(D150:N150)</f>
        <v>8</v>
      </c>
      <c r="Q150" s="44">
        <f>IF(P150&lt;9,0,+SMALL(D150:N150,1))</f>
        <v>0</v>
      </c>
      <c r="R150" s="44">
        <f>IF(P150&lt;10,0,+SMALL(D150:N150,2))</f>
        <v>0</v>
      </c>
      <c r="S150" s="44">
        <f>IF(P150&lt;11,0,+SMALL(D150:N150,3))</f>
        <v>0</v>
      </c>
      <c r="T150" s="44">
        <f>IF(P150&lt;12,0,+SMALL(D150:N150,4))</f>
        <v>0</v>
      </c>
      <c r="U150" s="44">
        <f>O150-Q150-R150-S150</f>
        <v>66</v>
      </c>
      <c r="V150" s="78">
        <f>+IF(+COUNT(D150:N150)&gt;0,RANK(U150,$U$134:$U$215,0),"")</f>
        <v>17</v>
      </c>
      <c r="W150" s="45">
        <f>IF((OR(P150&gt;7,X150="C")),1," ")</f>
        <v>1</v>
      </c>
      <c r="X150" s="43" t="s">
        <v>7</v>
      </c>
    </row>
    <row r="151" spans="1:24" ht="15">
      <c r="A151" s="79" t="s">
        <v>233</v>
      </c>
      <c r="B151" s="79" t="s">
        <v>135</v>
      </c>
      <c r="C151" s="79" t="s">
        <v>68</v>
      </c>
      <c r="D151" s="43">
        <v>9</v>
      </c>
      <c r="E151" s="43">
        <v>8</v>
      </c>
      <c r="F151" s="43">
        <v>11</v>
      </c>
      <c r="G151" s="43" t="s">
        <v>7</v>
      </c>
      <c r="H151" s="43">
        <v>7</v>
      </c>
      <c r="I151" s="43">
        <v>13</v>
      </c>
      <c r="J151" s="43" t="s">
        <v>7</v>
      </c>
      <c r="K151" s="43">
        <v>5</v>
      </c>
      <c r="L151" s="43">
        <v>13</v>
      </c>
      <c r="M151" s="43" t="s">
        <v>7</v>
      </c>
      <c r="N151" s="43" t="s">
        <v>7</v>
      </c>
      <c r="O151" s="44">
        <f>SUM(D151:N151)</f>
        <v>66</v>
      </c>
      <c r="P151" s="44">
        <f>COUNT(D151:N151)</f>
        <v>7</v>
      </c>
      <c r="Q151" s="44">
        <f>IF(P151&lt;9,0,+SMALL(D151:N151,1))</f>
        <v>0</v>
      </c>
      <c r="R151" s="44">
        <f>IF(P151&lt;10,0,+SMALL(D151:N151,2))</f>
        <v>0</v>
      </c>
      <c r="S151" s="44">
        <f>IF(P151&lt;11,0,+SMALL(D151:N151,3))</f>
        <v>0</v>
      </c>
      <c r="T151" s="44">
        <f>IF(P151&lt;12,0,+SMALL(D151:N151,4))</f>
        <v>0</v>
      </c>
      <c r="U151" s="44">
        <f>O151-Q151-R151-S151</f>
        <v>66</v>
      </c>
      <c r="V151" s="78">
        <f>+IF(+COUNT(D151:N151)&gt;0,RANK(U151,$U$134:$U$215,0),"")</f>
        <v>17</v>
      </c>
      <c r="W151" s="45" t="str">
        <f>IF((OR(P151&gt;7,X151="C")),1," ")</f>
        <v> </v>
      </c>
      <c r="X151" s="43" t="s">
        <v>7</v>
      </c>
    </row>
    <row r="152" spans="1:24" ht="15">
      <c r="A152" s="42" t="s">
        <v>234</v>
      </c>
      <c r="B152" s="42" t="s">
        <v>235</v>
      </c>
      <c r="C152" s="42" t="s">
        <v>68</v>
      </c>
      <c r="D152" s="43">
        <v>8</v>
      </c>
      <c r="E152" s="43">
        <v>8</v>
      </c>
      <c r="F152" s="43">
        <v>6</v>
      </c>
      <c r="G152" s="43">
        <v>4</v>
      </c>
      <c r="H152" s="43">
        <v>14</v>
      </c>
      <c r="I152" s="43" t="s">
        <v>7</v>
      </c>
      <c r="J152" s="43">
        <v>4</v>
      </c>
      <c r="K152" s="43">
        <v>9</v>
      </c>
      <c r="L152" s="43">
        <v>10</v>
      </c>
      <c r="M152" s="43" t="s">
        <v>7</v>
      </c>
      <c r="N152" s="43" t="s">
        <v>7</v>
      </c>
      <c r="O152" s="44">
        <f>SUM(D152:N152)</f>
        <v>63</v>
      </c>
      <c r="P152" s="44">
        <f>COUNT(D152:N152)</f>
        <v>8</v>
      </c>
      <c r="Q152" s="44">
        <f>IF(P152&lt;9,0,+SMALL(D152:N152,1))</f>
        <v>0</v>
      </c>
      <c r="R152" s="44">
        <f>IF(P152&lt;10,0,+SMALL(D152:N152,2))</f>
        <v>0</v>
      </c>
      <c r="S152" s="44">
        <f>IF(P152&lt;11,0,+SMALL(D152:N152,3))</f>
        <v>0</v>
      </c>
      <c r="T152" s="44">
        <f>IF(P152&lt;12,0,+SMALL(D152:N152,4))</f>
        <v>0</v>
      </c>
      <c r="U152" s="44">
        <f>O152-Q152-R152-S152</f>
        <v>63</v>
      </c>
      <c r="V152" s="78">
        <f>+IF(+COUNT(D152:N152)&gt;0,RANK(U152,$U$134:$U$215,0),"")</f>
        <v>19</v>
      </c>
      <c r="W152" s="45">
        <f>IF((OR(P152&gt;7,X152="C")),1," ")</f>
        <v>1</v>
      </c>
      <c r="X152" s="43" t="s">
        <v>7</v>
      </c>
    </row>
    <row r="153" spans="1:24" ht="15">
      <c r="A153" s="80" t="s">
        <v>236</v>
      </c>
      <c r="B153" s="79" t="s">
        <v>171</v>
      </c>
      <c r="C153" s="80" t="s">
        <v>46</v>
      </c>
      <c r="D153" s="43">
        <v>10</v>
      </c>
      <c r="E153" s="43">
        <v>8</v>
      </c>
      <c r="F153" s="43">
        <v>9</v>
      </c>
      <c r="G153" s="43">
        <v>5</v>
      </c>
      <c r="H153" s="43">
        <v>4</v>
      </c>
      <c r="I153" s="43">
        <v>10</v>
      </c>
      <c r="J153" s="43">
        <v>5</v>
      </c>
      <c r="K153" s="43">
        <v>12</v>
      </c>
      <c r="L153" s="43" t="s">
        <v>7</v>
      </c>
      <c r="M153" s="43" t="s">
        <v>7</v>
      </c>
      <c r="N153" s="43" t="s">
        <v>7</v>
      </c>
      <c r="O153" s="44">
        <f>SUM(D153:N153)</f>
        <v>63</v>
      </c>
      <c r="P153" s="44">
        <f>COUNT(D153:N153)</f>
        <v>8</v>
      </c>
      <c r="Q153" s="44">
        <f>IF(P153&lt;9,0,+SMALL(D153:N153,1))</f>
        <v>0</v>
      </c>
      <c r="R153" s="44">
        <f>IF(P153&lt;10,0,+SMALL(D153:N153,2))</f>
        <v>0</v>
      </c>
      <c r="S153" s="44">
        <f>IF(P153&lt;11,0,+SMALL(D153:N153,3))</f>
        <v>0</v>
      </c>
      <c r="T153" s="44">
        <f>IF(P153&lt;12,0,+SMALL(D153:N153,4))</f>
        <v>0</v>
      </c>
      <c r="U153" s="44">
        <f>O153-Q153-R153-S153</f>
        <v>63</v>
      </c>
      <c r="V153" s="78">
        <f>+IF(+COUNT(D153:N153)&gt;0,RANK(U153,$U$134:$U$215,0),"")</f>
        <v>19</v>
      </c>
      <c r="W153" s="45">
        <f>IF((OR(P153&gt;7,X153="C")),1," ")</f>
        <v>1</v>
      </c>
      <c r="X153" s="43" t="s">
        <v>7</v>
      </c>
    </row>
    <row r="154" spans="1:24" ht="15">
      <c r="A154" s="42" t="s">
        <v>237</v>
      </c>
      <c r="B154" s="42" t="s">
        <v>238</v>
      </c>
      <c r="C154" s="42" t="s">
        <v>83</v>
      </c>
      <c r="D154" s="43">
        <v>9</v>
      </c>
      <c r="E154" s="43">
        <v>6</v>
      </c>
      <c r="F154" s="43">
        <v>6</v>
      </c>
      <c r="G154" s="43">
        <v>6</v>
      </c>
      <c r="H154" s="43" t="s">
        <v>7</v>
      </c>
      <c r="I154" s="43">
        <v>5</v>
      </c>
      <c r="J154" s="43">
        <v>10</v>
      </c>
      <c r="K154" s="43" t="s">
        <v>7</v>
      </c>
      <c r="L154" s="43">
        <v>9</v>
      </c>
      <c r="M154" s="43">
        <v>9</v>
      </c>
      <c r="N154" s="43" t="s">
        <v>7</v>
      </c>
      <c r="O154" s="44">
        <f>SUM(D154:N154)</f>
        <v>60</v>
      </c>
      <c r="P154" s="44">
        <f>COUNT(D154:N154)</f>
        <v>8</v>
      </c>
      <c r="Q154" s="44">
        <f>IF(P154&lt;9,0,+SMALL(D154:N154,1))</f>
        <v>0</v>
      </c>
      <c r="R154" s="44">
        <f>IF(P154&lt;10,0,+SMALL(D154:N154,2))</f>
        <v>0</v>
      </c>
      <c r="S154" s="44">
        <f>IF(P154&lt;11,0,+SMALL(D154:N154,3))</f>
        <v>0</v>
      </c>
      <c r="T154" s="44">
        <f>IF(P154&lt;12,0,+SMALL(D154:N154,4))</f>
        <v>0</v>
      </c>
      <c r="U154" s="44">
        <f>O154-Q154-R154-S154</f>
        <v>60</v>
      </c>
      <c r="V154" s="78">
        <f>+IF(+COUNT(D154:N154)&gt;0,RANK(U154,$U$134:$U$215,0),"")</f>
        <v>21</v>
      </c>
      <c r="W154" s="45">
        <f>IF((OR(P154&gt;7,X154="C")),1," ")</f>
        <v>1</v>
      </c>
      <c r="X154" s="43" t="s">
        <v>7</v>
      </c>
    </row>
    <row r="155" spans="1:24" ht="15">
      <c r="A155" s="42" t="s">
        <v>239</v>
      </c>
      <c r="B155" s="42" t="s">
        <v>131</v>
      </c>
      <c r="C155" s="42" t="s">
        <v>179</v>
      </c>
      <c r="D155" s="43">
        <v>12</v>
      </c>
      <c r="E155" s="43">
        <v>8</v>
      </c>
      <c r="F155" s="43" t="s">
        <v>7</v>
      </c>
      <c r="G155" s="43">
        <v>5</v>
      </c>
      <c r="H155" s="43" t="s">
        <v>7</v>
      </c>
      <c r="I155" s="43">
        <v>11</v>
      </c>
      <c r="J155" s="43">
        <v>4</v>
      </c>
      <c r="K155" s="43">
        <v>11</v>
      </c>
      <c r="L155" s="43">
        <v>9</v>
      </c>
      <c r="M155" s="43" t="s">
        <v>7</v>
      </c>
      <c r="N155" s="43" t="s">
        <v>7</v>
      </c>
      <c r="O155" s="44">
        <f>SUM(D155:N155)</f>
        <v>60</v>
      </c>
      <c r="P155" s="44">
        <f>COUNT(D155:N155)</f>
        <v>7</v>
      </c>
      <c r="Q155" s="44">
        <f>IF(P155&lt;9,0,+SMALL(D155:N155,1))</f>
        <v>0</v>
      </c>
      <c r="R155" s="44">
        <f>IF(P155&lt;10,0,+SMALL(D155:N155,2))</f>
        <v>0</v>
      </c>
      <c r="S155" s="44">
        <f>IF(P155&lt;11,0,+SMALL(D155:N155,3))</f>
        <v>0</v>
      </c>
      <c r="T155" s="44">
        <f>IF(P155&lt;12,0,+SMALL(D155:N155,4))</f>
        <v>0</v>
      </c>
      <c r="U155" s="44">
        <f>O155-Q155-R155-S155</f>
        <v>60</v>
      </c>
      <c r="V155" s="78">
        <f>+IF(+COUNT(D155:N155)&gt;0,RANK(U155,$U$134:$U$215,0),"")</f>
        <v>21</v>
      </c>
      <c r="W155" s="45" t="str">
        <f>IF((OR(P155&gt;7,X155="C")),1," ")</f>
        <v> </v>
      </c>
      <c r="X155" s="43" t="s">
        <v>7</v>
      </c>
    </row>
    <row r="156" spans="1:24" ht="15">
      <c r="A156" s="42" t="s">
        <v>240</v>
      </c>
      <c r="B156" s="42" t="s">
        <v>241</v>
      </c>
      <c r="C156" s="42" t="s">
        <v>46</v>
      </c>
      <c r="D156" s="43">
        <v>9</v>
      </c>
      <c r="E156" s="43">
        <v>11</v>
      </c>
      <c r="F156" s="43">
        <v>7</v>
      </c>
      <c r="G156" s="43">
        <v>8</v>
      </c>
      <c r="H156" s="43">
        <v>8</v>
      </c>
      <c r="I156" s="43">
        <v>4</v>
      </c>
      <c r="J156" s="43">
        <v>4</v>
      </c>
      <c r="K156" s="43">
        <v>9</v>
      </c>
      <c r="L156" s="43">
        <v>2</v>
      </c>
      <c r="M156" s="43" t="s">
        <v>7</v>
      </c>
      <c r="N156" s="43" t="s">
        <v>7</v>
      </c>
      <c r="O156" s="44">
        <f>SUM(D156:N156)</f>
        <v>62</v>
      </c>
      <c r="P156" s="44">
        <f>COUNT(D156:N156)</f>
        <v>9</v>
      </c>
      <c r="Q156" s="44">
        <f>IF(P156&lt;9,0,+SMALL(D156:N156,1))</f>
        <v>2</v>
      </c>
      <c r="R156" s="44">
        <f>IF(P156&lt;10,0,+SMALL(D156:N156,2))</f>
        <v>0</v>
      </c>
      <c r="S156" s="44">
        <f>IF(P156&lt;11,0,+SMALL(D156:N156,3))</f>
        <v>0</v>
      </c>
      <c r="T156" s="44">
        <f>IF(P156&lt;12,0,+SMALL(D156:N156,4))</f>
        <v>0</v>
      </c>
      <c r="U156" s="44">
        <f>O156-Q156-R156-S156</f>
        <v>60</v>
      </c>
      <c r="V156" s="78">
        <f>+IF(+COUNT(D156:N156)&gt;0,RANK(U156,$U$134:$U$215,0),"")</f>
        <v>21</v>
      </c>
      <c r="W156" s="45">
        <f>IF((OR(P156&gt;7,X156="C")),1," ")</f>
        <v>1</v>
      </c>
      <c r="X156" s="43" t="s">
        <v>7</v>
      </c>
    </row>
    <row r="157" spans="1:24" ht="15">
      <c r="A157" s="42" t="s">
        <v>242</v>
      </c>
      <c r="B157" s="42" t="s">
        <v>135</v>
      </c>
      <c r="C157" s="42" t="s">
        <v>68</v>
      </c>
      <c r="D157" s="43" t="s">
        <v>7</v>
      </c>
      <c r="E157" s="43">
        <v>15</v>
      </c>
      <c r="F157" s="43">
        <v>11</v>
      </c>
      <c r="G157" s="43">
        <v>2</v>
      </c>
      <c r="H157" s="43">
        <v>11</v>
      </c>
      <c r="I157" s="43" t="s">
        <v>7</v>
      </c>
      <c r="J157" s="43">
        <v>7</v>
      </c>
      <c r="K157" s="43">
        <v>13</v>
      </c>
      <c r="L157" s="43" t="s">
        <v>7</v>
      </c>
      <c r="M157" s="43" t="s">
        <v>7</v>
      </c>
      <c r="N157" s="43" t="s">
        <v>7</v>
      </c>
      <c r="O157" s="44">
        <f>SUM(D157:N157)</f>
        <v>59</v>
      </c>
      <c r="P157" s="44">
        <f>COUNT(D157:N157)</f>
        <v>6</v>
      </c>
      <c r="Q157" s="44">
        <f>IF(P157&lt;9,0,+SMALL(D157:N157,1))</f>
        <v>0</v>
      </c>
      <c r="R157" s="44">
        <f>IF(P157&lt;10,0,+SMALL(D157:N157,2))</f>
        <v>0</v>
      </c>
      <c r="S157" s="44">
        <f>IF(P157&lt;11,0,+SMALL(D157:N157,3))</f>
        <v>0</v>
      </c>
      <c r="T157" s="44">
        <f>IF(P157&lt;12,0,+SMALL(D157:N157,4))</f>
        <v>0</v>
      </c>
      <c r="U157" s="44">
        <f>O157-Q157-R157-S157</f>
        <v>59</v>
      </c>
      <c r="V157" s="78">
        <f>+IF(+COUNT(D157:N157)&gt;0,RANK(U157,$U$134:$U$215,0),"")</f>
        <v>24</v>
      </c>
      <c r="W157" s="45" t="str">
        <f>IF((OR(P157&gt;7,X157="C")),1," ")</f>
        <v> </v>
      </c>
      <c r="X157" s="43" t="s">
        <v>7</v>
      </c>
    </row>
    <row r="158" spans="1:24" ht="15">
      <c r="A158" s="42" t="s">
        <v>243</v>
      </c>
      <c r="B158" s="42" t="s">
        <v>210</v>
      </c>
      <c r="C158" s="42" t="s">
        <v>75</v>
      </c>
      <c r="D158" s="43">
        <v>12</v>
      </c>
      <c r="E158" s="43" t="s">
        <v>7</v>
      </c>
      <c r="F158" s="43">
        <v>7</v>
      </c>
      <c r="G158" s="43">
        <v>12</v>
      </c>
      <c r="H158" s="43">
        <v>4</v>
      </c>
      <c r="I158" s="43">
        <v>18</v>
      </c>
      <c r="J158" s="43" t="s">
        <v>7</v>
      </c>
      <c r="K158" s="43">
        <v>5</v>
      </c>
      <c r="L158" s="43" t="s">
        <v>7</v>
      </c>
      <c r="M158" s="43" t="s">
        <v>7</v>
      </c>
      <c r="N158" s="43" t="s">
        <v>7</v>
      </c>
      <c r="O158" s="44">
        <f>SUM(D158:N158)</f>
        <v>58</v>
      </c>
      <c r="P158" s="44">
        <f>COUNT(D158:N158)</f>
        <v>6</v>
      </c>
      <c r="Q158" s="44">
        <f>IF(P158&lt;9,0,+SMALL(D158:N158,1))</f>
        <v>0</v>
      </c>
      <c r="R158" s="44">
        <f>IF(P158&lt;10,0,+SMALL(D158:N158,2))</f>
        <v>0</v>
      </c>
      <c r="S158" s="44">
        <f>IF(P158&lt;11,0,+SMALL(D158:N158,3))</f>
        <v>0</v>
      </c>
      <c r="T158" s="44">
        <f>IF(P158&lt;12,0,+SMALL(D158:N158,4))</f>
        <v>0</v>
      </c>
      <c r="U158" s="44">
        <f>O158-Q158-R158-S158</f>
        <v>58</v>
      </c>
      <c r="V158" s="78">
        <f>+IF(+COUNT(D158:N158)&gt;0,RANK(U158,$U$134:$U$215,0),"")</f>
        <v>25</v>
      </c>
      <c r="W158" s="45" t="str">
        <f>IF((OR(P158&gt;7,X158="C")),1," ")</f>
        <v> </v>
      </c>
      <c r="X158" s="43" t="s">
        <v>7</v>
      </c>
    </row>
    <row r="159" spans="1:24" ht="15">
      <c r="A159" s="42" t="s">
        <v>244</v>
      </c>
      <c r="B159" s="42" t="s">
        <v>245</v>
      </c>
      <c r="C159" s="42" t="s">
        <v>63</v>
      </c>
      <c r="D159" s="43">
        <v>7</v>
      </c>
      <c r="E159" s="43">
        <v>5</v>
      </c>
      <c r="F159" s="43" t="s">
        <v>7</v>
      </c>
      <c r="G159" s="43">
        <v>8</v>
      </c>
      <c r="H159" s="43">
        <v>2</v>
      </c>
      <c r="I159" s="43">
        <v>10</v>
      </c>
      <c r="J159" s="43">
        <v>7</v>
      </c>
      <c r="K159" s="43" t="s">
        <v>7</v>
      </c>
      <c r="L159" s="43">
        <v>10</v>
      </c>
      <c r="M159" s="43">
        <v>8</v>
      </c>
      <c r="N159" s="43" t="s">
        <v>7</v>
      </c>
      <c r="O159" s="44">
        <f>SUM(D159:N159)</f>
        <v>57</v>
      </c>
      <c r="P159" s="44">
        <f>COUNT(D159:N159)</f>
        <v>8</v>
      </c>
      <c r="Q159" s="44">
        <f>IF(P159&lt;9,0,+SMALL(D159:N159,1))</f>
        <v>0</v>
      </c>
      <c r="R159" s="44">
        <f>IF(P159&lt;10,0,+SMALL(D159:N159,2))</f>
        <v>0</v>
      </c>
      <c r="S159" s="44">
        <f>IF(P159&lt;11,0,+SMALL(D159:N159,3))</f>
        <v>0</v>
      </c>
      <c r="T159" s="44">
        <f>IF(P159&lt;12,0,+SMALL(D159:N159,4))</f>
        <v>0</v>
      </c>
      <c r="U159" s="44">
        <f>O159-Q159-R159-S159</f>
        <v>57</v>
      </c>
      <c r="V159" s="78">
        <f>+IF(+COUNT(D159:N159)&gt;0,RANK(U159,$U$134:$U$215,0),"")</f>
        <v>26</v>
      </c>
      <c r="W159" s="45">
        <f>IF((OR(P159&gt;7,X159="C")),1," ")</f>
        <v>1</v>
      </c>
      <c r="X159" s="43" t="s">
        <v>7</v>
      </c>
    </row>
    <row r="160" spans="1:24" ht="15">
      <c r="A160" s="42" t="s">
        <v>246</v>
      </c>
      <c r="B160" s="42" t="s">
        <v>135</v>
      </c>
      <c r="C160" s="42" t="s">
        <v>68</v>
      </c>
      <c r="D160" s="43">
        <v>2</v>
      </c>
      <c r="E160" s="43" t="s">
        <v>7</v>
      </c>
      <c r="F160" s="43">
        <v>9</v>
      </c>
      <c r="G160" s="43">
        <v>9</v>
      </c>
      <c r="H160" s="43">
        <v>14</v>
      </c>
      <c r="I160" s="43" t="s">
        <v>7</v>
      </c>
      <c r="J160" s="43">
        <v>7</v>
      </c>
      <c r="K160" s="43">
        <v>15</v>
      </c>
      <c r="L160" s="43" t="s">
        <v>7</v>
      </c>
      <c r="M160" s="43" t="s">
        <v>7</v>
      </c>
      <c r="N160" s="43" t="s">
        <v>7</v>
      </c>
      <c r="O160" s="44">
        <f>SUM(D160:N160)</f>
        <v>56</v>
      </c>
      <c r="P160" s="44">
        <f>COUNT(D160:N160)</f>
        <v>6</v>
      </c>
      <c r="Q160" s="44">
        <f>IF(P160&lt;9,0,+SMALL(D160:N160,1))</f>
        <v>0</v>
      </c>
      <c r="R160" s="44">
        <f>IF(P160&lt;10,0,+SMALL(D160:N160,2))</f>
        <v>0</v>
      </c>
      <c r="S160" s="44">
        <f>IF(P160&lt;11,0,+SMALL(D160:N160,3))</f>
        <v>0</v>
      </c>
      <c r="T160" s="44">
        <f>IF(P160&lt;12,0,+SMALL(D160:N160,4))</f>
        <v>0</v>
      </c>
      <c r="U160" s="44">
        <f>O160-Q160-R160-S160</f>
        <v>56</v>
      </c>
      <c r="V160" s="78">
        <f>+IF(+COUNT(D160:N160)&gt;0,RANK(U160,$U$134:$U$215,0),"")</f>
        <v>27</v>
      </c>
      <c r="W160" s="45" t="str">
        <f>IF((OR(P160&gt;7,X160="C")),1," ")</f>
        <v> </v>
      </c>
      <c r="X160" s="43" t="s">
        <v>7</v>
      </c>
    </row>
    <row r="161" spans="1:24" ht="15">
      <c r="A161" s="42" t="s">
        <v>247</v>
      </c>
      <c r="B161" s="42" t="s">
        <v>248</v>
      </c>
      <c r="C161" s="42" t="s">
        <v>54</v>
      </c>
      <c r="D161" s="43">
        <v>5</v>
      </c>
      <c r="E161" s="43">
        <v>4</v>
      </c>
      <c r="F161" s="43">
        <v>10</v>
      </c>
      <c r="G161" s="43">
        <v>4</v>
      </c>
      <c r="H161" s="43">
        <v>2</v>
      </c>
      <c r="I161" s="43">
        <v>10</v>
      </c>
      <c r="J161" s="43">
        <v>6</v>
      </c>
      <c r="K161" s="43" t="s">
        <v>7</v>
      </c>
      <c r="L161" s="43">
        <v>12</v>
      </c>
      <c r="M161" s="43">
        <v>4</v>
      </c>
      <c r="N161" s="43" t="s">
        <v>7</v>
      </c>
      <c r="O161" s="44">
        <f>SUM(D161:N161)</f>
        <v>57</v>
      </c>
      <c r="P161" s="44">
        <f>COUNT(D161:N161)</f>
        <v>9</v>
      </c>
      <c r="Q161" s="44">
        <f>IF(P161&lt;9,0,+SMALL(D161:N161,1))</f>
        <v>2</v>
      </c>
      <c r="R161" s="44">
        <f>IF(P161&lt;10,0,+SMALL(D161:N161,2))</f>
        <v>0</v>
      </c>
      <c r="S161" s="44">
        <f>IF(P161&lt;11,0,+SMALL(D161:N161,3))</f>
        <v>0</v>
      </c>
      <c r="T161" s="44">
        <f>IF(P161&lt;12,0,+SMALL(D161:N161,4))</f>
        <v>0</v>
      </c>
      <c r="U161" s="44">
        <f>O161-Q161-R161-S161</f>
        <v>55</v>
      </c>
      <c r="V161" s="78">
        <f>+IF(+COUNT(D161:N161)&gt;0,RANK(U161,$U$134:$U$215,0),"")</f>
        <v>28</v>
      </c>
      <c r="W161" s="45">
        <f>IF((OR(P161&gt;7,X161="C")),1," ")</f>
        <v>1</v>
      </c>
      <c r="X161" s="43" t="s">
        <v>7</v>
      </c>
    </row>
    <row r="162" spans="1:24" ht="15">
      <c r="A162" s="42" t="s">
        <v>249</v>
      </c>
      <c r="B162" s="42" t="s">
        <v>206</v>
      </c>
      <c r="C162" s="42" t="s">
        <v>63</v>
      </c>
      <c r="D162" s="43">
        <v>9</v>
      </c>
      <c r="E162" s="43">
        <v>9</v>
      </c>
      <c r="F162" s="43">
        <v>9</v>
      </c>
      <c r="G162" s="43">
        <v>8</v>
      </c>
      <c r="H162" s="43">
        <v>7</v>
      </c>
      <c r="I162" s="43">
        <v>11</v>
      </c>
      <c r="J162" s="43">
        <v>2</v>
      </c>
      <c r="K162" s="43" t="s">
        <v>7</v>
      </c>
      <c r="L162" s="43" t="s">
        <v>7</v>
      </c>
      <c r="M162" s="43" t="s">
        <v>7</v>
      </c>
      <c r="N162" s="43" t="s">
        <v>7</v>
      </c>
      <c r="O162" s="44">
        <f>SUM(D162:N162)</f>
        <v>55</v>
      </c>
      <c r="P162" s="44">
        <f>COUNT(D162:N162)</f>
        <v>7</v>
      </c>
      <c r="Q162" s="44">
        <f>IF(P162&lt;9,0,+SMALL(D162:N162,1))</f>
        <v>0</v>
      </c>
      <c r="R162" s="44">
        <f>IF(P162&lt;10,0,+SMALL(D162:N162,2))</f>
        <v>0</v>
      </c>
      <c r="S162" s="44">
        <f>IF(P162&lt;11,0,+SMALL(D162:N162,3))</f>
        <v>0</v>
      </c>
      <c r="T162" s="44">
        <f>IF(P162&lt;12,0,+SMALL(D162:N162,4))</f>
        <v>0</v>
      </c>
      <c r="U162" s="44">
        <f>O162-Q162-R162-S162</f>
        <v>55</v>
      </c>
      <c r="V162" s="78">
        <f>+IF(+COUNT(D162:N162)&gt;0,RANK(U162,$U$134:$U$215,0),"")</f>
        <v>28</v>
      </c>
      <c r="W162" s="45" t="str">
        <f>IF((OR(P162&gt;7,X162="C")),1," ")</f>
        <v> </v>
      </c>
      <c r="X162" s="43" t="s">
        <v>7</v>
      </c>
    </row>
    <row r="163" spans="1:24" ht="15">
      <c r="A163" s="42" t="s">
        <v>250</v>
      </c>
      <c r="B163" s="42" t="s">
        <v>212</v>
      </c>
      <c r="C163" s="42" t="s">
        <v>160</v>
      </c>
      <c r="D163" s="43">
        <v>6</v>
      </c>
      <c r="E163" s="43">
        <v>8</v>
      </c>
      <c r="F163" s="43">
        <v>8</v>
      </c>
      <c r="G163" s="43">
        <v>11</v>
      </c>
      <c r="H163" s="43">
        <v>10</v>
      </c>
      <c r="I163" s="43">
        <v>10</v>
      </c>
      <c r="J163" s="43" t="s">
        <v>7</v>
      </c>
      <c r="K163" s="43" t="s">
        <v>7</v>
      </c>
      <c r="L163" s="43" t="s">
        <v>7</v>
      </c>
      <c r="M163" s="43" t="s">
        <v>7</v>
      </c>
      <c r="N163" s="43" t="s">
        <v>7</v>
      </c>
      <c r="O163" s="44">
        <f>SUM(D163:N163)</f>
        <v>53</v>
      </c>
      <c r="P163" s="44">
        <f>COUNT(D163:N163)</f>
        <v>6</v>
      </c>
      <c r="Q163" s="44">
        <f>IF(P163&lt;9,0,+SMALL(D163:N163,1))</f>
        <v>0</v>
      </c>
      <c r="R163" s="44">
        <f>IF(P163&lt;10,0,+SMALL(D163:N163,2))</f>
        <v>0</v>
      </c>
      <c r="S163" s="44">
        <f>IF(P163&lt;11,0,+SMALL(D163:N163,3))</f>
        <v>0</v>
      </c>
      <c r="T163" s="44">
        <f>IF(P163&lt;12,0,+SMALL(D163:N163,4))</f>
        <v>0</v>
      </c>
      <c r="U163" s="44">
        <f>O163-Q163-R163-S163</f>
        <v>53</v>
      </c>
      <c r="V163" s="78">
        <f>+IF(+COUNT(D163:N163)&gt;0,RANK(U163,$U$134:$U$215,0),"")</f>
        <v>30</v>
      </c>
      <c r="W163" s="45" t="str">
        <f>IF((OR(P163&gt;7,X163="C")),1," ")</f>
        <v> </v>
      </c>
      <c r="X163" s="43" t="s">
        <v>7</v>
      </c>
    </row>
    <row r="164" spans="1:24" ht="15">
      <c r="A164" s="42" t="s">
        <v>69</v>
      </c>
      <c r="B164" s="42" t="s">
        <v>175</v>
      </c>
      <c r="C164" s="42" t="s">
        <v>63</v>
      </c>
      <c r="D164" s="43" t="s">
        <v>7</v>
      </c>
      <c r="E164" s="43" t="s">
        <v>7</v>
      </c>
      <c r="F164" s="43">
        <v>12</v>
      </c>
      <c r="G164" s="43">
        <v>9</v>
      </c>
      <c r="H164" s="43">
        <v>13</v>
      </c>
      <c r="I164" s="43">
        <v>11</v>
      </c>
      <c r="J164" s="43" t="s">
        <v>7</v>
      </c>
      <c r="K164" s="43" t="s">
        <v>7</v>
      </c>
      <c r="L164" s="43" t="s">
        <v>7</v>
      </c>
      <c r="M164" s="43">
        <v>8</v>
      </c>
      <c r="N164" s="43" t="s">
        <v>7</v>
      </c>
      <c r="O164" s="44">
        <f>SUM(D164:N164)</f>
        <v>53</v>
      </c>
      <c r="P164" s="44">
        <f>COUNT(D164:N164)</f>
        <v>5</v>
      </c>
      <c r="Q164" s="44">
        <f>IF(P164&lt;9,0,+SMALL(D164:N164,1))</f>
        <v>0</v>
      </c>
      <c r="R164" s="44">
        <f>IF(P164&lt;10,0,+SMALL(D164:N164,2))</f>
        <v>0</v>
      </c>
      <c r="S164" s="44">
        <f>IF(P164&lt;11,0,+SMALL(D164:N164,3))</f>
        <v>0</v>
      </c>
      <c r="T164" s="44">
        <f>IF(P164&lt;12,0,+SMALL(D164:N164,4))</f>
        <v>0</v>
      </c>
      <c r="U164" s="44">
        <f>O164-Q164-R164-S164</f>
        <v>53</v>
      </c>
      <c r="V164" s="78">
        <f>+IF(+COUNT(D164:N164)&gt;0,RANK(U164,$U$134:$U$215,0),"")</f>
        <v>30</v>
      </c>
      <c r="W164" s="45" t="str">
        <f>IF((OR(P164&gt;7,X164="C")),1," ")</f>
        <v> </v>
      </c>
      <c r="X164" s="43" t="s">
        <v>7</v>
      </c>
    </row>
    <row r="165" spans="1:24" ht="15">
      <c r="A165" s="42" t="s">
        <v>251</v>
      </c>
      <c r="B165" s="42" t="s">
        <v>252</v>
      </c>
      <c r="C165" s="42" t="s">
        <v>57</v>
      </c>
      <c r="D165" s="43" t="s">
        <v>7</v>
      </c>
      <c r="E165" s="43" t="s">
        <v>7</v>
      </c>
      <c r="F165" s="43" t="s">
        <v>7</v>
      </c>
      <c r="G165" s="43">
        <v>11</v>
      </c>
      <c r="H165" s="43">
        <v>12</v>
      </c>
      <c r="I165" s="43">
        <v>7</v>
      </c>
      <c r="J165" s="43" t="s">
        <v>7</v>
      </c>
      <c r="K165" s="43" t="s">
        <v>7</v>
      </c>
      <c r="L165" s="43">
        <v>15</v>
      </c>
      <c r="M165" s="43">
        <v>7</v>
      </c>
      <c r="N165" s="43" t="s">
        <v>7</v>
      </c>
      <c r="O165" s="44">
        <f>SUM(D165:N165)</f>
        <v>52</v>
      </c>
      <c r="P165" s="44">
        <f>COUNT(D165:N165)</f>
        <v>5</v>
      </c>
      <c r="Q165" s="44">
        <f>IF(P165&lt;9,0,+SMALL(D165:N165,1))</f>
        <v>0</v>
      </c>
      <c r="R165" s="44">
        <f>IF(P165&lt;10,0,+SMALL(D165:N165,2))</f>
        <v>0</v>
      </c>
      <c r="S165" s="44">
        <f>IF(P165&lt;11,0,+SMALL(D165:N165,3))</f>
        <v>0</v>
      </c>
      <c r="T165" s="44">
        <f>IF(P165&lt;12,0,+SMALL(D165:N165,4))</f>
        <v>0</v>
      </c>
      <c r="U165" s="44">
        <f>O165-Q165-R165-S165</f>
        <v>52</v>
      </c>
      <c r="V165" s="78">
        <f>+IF(+COUNT(D165:N165)&gt;0,RANK(U165,$U$134:$U$215,0),"")</f>
        <v>32</v>
      </c>
      <c r="W165" s="45" t="str">
        <f>IF((OR(P165&gt;7,X165="C")),1," ")</f>
        <v> </v>
      </c>
      <c r="X165" s="43" t="s">
        <v>7</v>
      </c>
    </row>
    <row r="166" spans="1:24" ht="15">
      <c r="A166" s="42" t="s">
        <v>253</v>
      </c>
      <c r="B166" s="42" t="s">
        <v>146</v>
      </c>
      <c r="C166" s="42" t="s">
        <v>40</v>
      </c>
      <c r="D166" s="43">
        <v>6</v>
      </c>
      <c r="E166" s="43">
        <v>7</v>
      </c>
      <c r="F166" s="43">
        <v>8</v>
      </c>
      <c r="G166" s="43">
        <v>6</v>
      </c>
      <c r="H166" s="43">
        <v>8</v>
      </c>
      <c r="I166" s="43">
        <v>9</v>
      </c>
      <c r="J166" s="43" t="s">
        <v>7</v>
      </c>
      <c r="K166" s="43" t="s">
        <v>7</v>
      </c>
      <c r="L166" s="43">
        <v>5</v>
      </c>
      <c r="M166" s="43">
        <v>3</v>
      </c>
      <c r="N166" s="43" t="s">
        <v>7</v>
      </c>
      <c r="O166" s="44">
        <f>SUM(D166:N166)</f>
        <v>52</v>
      </c>
      <c r="P166" s="44">
        <f>COUNT(D166:N166)</f>
        <v>8</v>
      </c>
      <c r="Q166" s="44">
        <f>IF(P166&lt;9,0,+SMALL(D166:N166,1))</f>
        <v>0</v>
      </c>
      <c r="R166" s="44">
        <f>IF(P166&lt;10,0,+SMALL(D166:N166,2))</f>
        <v>0</v>
      </c>
      <c r="S166" s="44">
        <f>IF(P166&lt;11,0,+SMALL(D166:N166,3))</f>
        <v>0</v>
      </c>
      <c r="T166" s="44">
        <f>IF(P166&lt;12,0,+SMALL(D166:N166,4))</f>
        <v>0</v>
      </c>
      <c r="U166" s="44">
        <f>O166-Q166-R166-S166</f>
        <v>52</v>
      </c>
      <c r="V166" s="78">
        <f>+IF(+COUNT(D166:N166)&gt;0,RANK(U166,$U$134:$U$215,0),"")</f>
        <v>32</v>
      </c>
      <c r="W166" s="45">
        <f>IF((OR(P166&gt;7,X166="C")),1," ")</f>
        <v>1</v>
      </c>
      <c r="X166" s="43" t="s">
        <v>7</v>
      </c>
    </row>
    <row r="167" spans="1:24" ht="15">
      <c r="A167" s="42" t="s">
        <v>254</v>
      </c>
      <c r="B167" s="42" t="s">
        <v>206</v>
      </c>
      <c r="C167" s="42" t="s">
        <v>60</v>
      </c>
      <c r="D167" s="43">
        <v>15</v>
      </c>
      <c r="E167" s="43" t="s">
        <v>7</v>
      </c>
      <c r="F167" s="43">
        <v>11</v>
      </c>
      <c r="G167" s="43">
        <v>9</v>
      </c>
      <c r="H167" s="43">
        <v>9</v>
      </c>
      <c r="I167" s="43" t="s">
        <v>7</v>
      </c>
      <c r="J167" s="43" t="s">
        <v>7</v>
      </c>
      <c r="K167" s="43" t="s">
        <v>7</v>
      </c>
      <c r="L167" s="43" t="s">
        <v>7</v>
      </c>
      <c r="M167" s="43">
        <v>8</v>
      </c>
      <c r="N167" s="43" t="s">
        <v>7</v>
      </c>
      <c r="O167" s="44">
        <f>SUM(D167:N167)</f>
        <v>52</v>
      </c>
      <c r="P167" s="44">
        <f>COUNT(D167:N167)</f>
        <v>5</v>
      </c>
      <c r="Q167" s="44">
        <f>IF(P167&lt;9,0,+SMALL(D167:N167,1))</f>
        <v>0</v>
      </c>
      <c r="R167" s="44">
        <f>IF(P167&lt;10,0,+SMALL(D167:N167,2))</f>
        <v>0</v>
      </c>
      <c r="S167" s="44">
        <f>IF(P167&lt;11,0,+SMALL(D167:N167,3))</f>
        <v>0</v>
      </c>
      <c r="T167" s="44">
        <f>IF(P167&lt;12,0,+SMALL(D167:N167,4))</f>
        <v>0</v>
      </c>
      <c r="U167" s="44">
        <f>O167-Q167-R167-S167</f>
        <v>52</v>
      </c>
      <c r="V167" s="78">
        <f>+IF(+COUNT(D167:N167)&gt;0,RANK(U167,$U$134:$U$215,0),"")</f>
        <v>32</v>
      </c>
      <c r="W167" s="45" t="str">
        <f>IF((OR(P167&gt;7,X167="C")),1," ")</f>
        <v> </v>
      </c>
      <c r="X167" s="43" t="s">
        <v>7</v>
      </c>
    </row>
    <row r="168" spans="1:24" ht="15">
      <c r="A168" s="79" t="s">
        <v>255</v>
      </c>
      <c r="B168" s="79" t="s">
        <v>177</v>
      </c>
      <c r="C168" s="79" t="s">
        <v>68</v>
      </c>
      <c r="D168" s="43" t="s">
        <v>7</v>
      </c>
      <c r="E168" s="43" t="s">
        <v>7</v>
      </c>
      <c r="F168" s="43">
        <v>8</v>
      </c>
      <c r="G168" s="43" t="s">
        <v>7</v>
      </c>
      <c r="H168" s="43">
        <v>10</v>
      </c>
      <c r="I168" s="43" t="s">
        <v>7</v>
      </c>
      <c r="J168" s="43">
        <v>13</v>
      </c>
      <c r="K168" s="43">
        <v>11</v>
      </c>
      <c r="L168" s="43">
        <v>10</v>
      </c>
      <c r="M168" s="43" t="s">
        <v>7</v>
      </c>
      <c r="N168" s="43" t="s">
        <v>7</v>
      </c>
      <c r="O168" s="44">
        <f>SUM(D168:N168)</f>
        <v>52</v>
      </c>
      <c r="P168" s="44">
        <f>COUNT(D168:N168)</f>
        <v>5</v>
      </c>
      <c r="Q168" s="44">
        <f>IF(P168&lt;9,0,+SMALL(D168:N168,1))</f>
        <v>0</v>
      </c>
      <c r="R168" s="44">
        <f>IF(P168&lt;10,0,+SMALL(D168:N168,2))</f>
        <v>0</v>
      </c>
      <c r="S168" s="44">
        <f>IF(P168&lt;11,0,+SMALL(D168:N168,3))</f>
        <v>0</v>
      </c>
      <c r="T168" s="44">
        <f>IF(P168&lt;12,0,+SMALL(D168:N168,4))</f>
        <v>0</v>
      </c>
      <c r="U168" s="44">
        <f>O168-Q168-R168-S168</f>
        <v>52</v>
      </c>
      <c r="V168" s="78">
        <f>+IF(+COUNT(D168:N168)&gt;0,RANK(U168,$U$134:$U$215,0),"")</f>
        <v>32</v>
      </c>
      <c r="W168" s="45" t="str">
        <f>IF((OR(P168&gt;7,X168="C")),1," ")</f>
        <v> </v>
      </c>
      <c r="X168" s="43" t="s">
        <v>7</v>
      </c>
    </row>
    <row r="169" spans="1:24" ht="15">
      <c r="A169" s="42" t="s">
        <v>256</v>
      </c>
      <c r="B169" s="42" t="s">
        <v>229</v>
      </c>
      <c r="C169" s="42" t="s">
        <v>46</v>
      </c>
      <c r="D169" s="43">
        <v>7</v>
      </c>
      <c r="E169" s="43">
        <v>7</v>
      </c>
      <c r="F169" s="43">
        <v>8</v>
      </c>
      <c r="G169" s="43">
        <v>6</v>
      </c>
      <c r="H169" s="43">
        <v>5</v>
      </c>
      <c r="I169" s="43">
        <v>3</v>
      </c>
      <c r="J169" s="43" t="s">
        <v>7</v>
      </c>
      <c r="K169" s="43">
        <v>7</v>
      </c>
      <c r="L169" s="43">
        <v>8</v>
      </c>
      <c r="M169" s="43" t="s">
        <v>7</v>
      </c>
      <c r="N169" s="43" t="s">
        <v>7</v>
      </c>
      <c r="O169" s="44">
        <f>SUM(D169:N169)</f>
        <v>51</v>
      </c>
      <c r="P169" s="44">
        <f>COUNT(D169:N169)</f>
        <v>8</v>
      </c>
      <c r="Q169" s="44">
        <f>IF(P169&lt;9,0,+SMALL(D169:N169,1))</f>
        <v>0</v>
      </c>
      <c r="R169" s="44">
        <f>IF(P169&lt;10,0,+SMALL(D169:N169,2))</f>
        <v>0</v>
      </c>
      <c r="S169" s="44">
        <f>IF(P169&lt;11,0,+SMALL(D169:N169,3))</f>
        <v>0</v>
      </c>
      <c r="T169" s="44">
        <f>IF(P169&lt;12,0,+SMALL(D169:N169,4))</f>
        <v>0</v>
      </c>
      <c r="U169" s="44">
        <f>O169-Q169-R169-S169</f>
        <v>51</v>
      </c>
      <c r="V169" s="78">
        <f>+IF(+COUNT(D169:N169)&gt;0,RANK(U169,$U$134:$U$215,0),"")</f>
        <v>36</v>
      </c>
      <c r="W169" s="45">
        <f>IF((OR(P169&gt;7,X169="C")),1," ")</f>
        <v>1</v>
      </c>
      <c r="X169" s="43" t="s">
        <v>7</v>
      </c>
    </row>
    <row r="170" spans="1:24" ht="15">
      <c r="A170" s="42" t="s">
        <v>257</v>
      </c>
      <c r="B170" s="42" t="s">
        <v>135</v>
      </c>
      <c r="C170" s="42" t="s">
        <v>110</v>
      </c>
      <c r="D170" s="43">
        <v>10</v>
      </c>
      <c r="E170" s="43">
        <v>9</v>
      </c>
      <c r="F170" s="43">
        <v>5</v>
      </c>
      <c r="G170" s="43">
        <v>3</v>
      </c>
      <c r="H170" s="43">
        <v>7</v>
      </c>
      <c r="I170" s="43">
        <v>10</v>
      </c>
      <c r="J170" s="43" t="s">
        <v>7</v>
      </c>
      <c r="K170" s="43" t="s">
        <v>7</v>
      </c>
      <c r="L170" s="43" t="s">
        <v>7</v>
      </c>
      <c r="M170" s="43">
        <v>5</v>
      </c>
      <c r="N170" s="43" t="s">
        <v>7</v>
      </c>
      <c r="O170" s="44">
        <f>SUM(D170:N170)</f>
        <v>49</v>
      </c>
      <c r="P170" s="44">
        <f>COUNT(D170:N170)</f>
        <v>7</v>
      </c>
      <c r="Q170" s="44">
        <f>IF(P170&lt;9,0,+SMALL(D170:N170,1))</f>
        <v>0</v>
      </c>
      <c r="R170" s="44">
        <f>IF(P170&lt;10,0,+SMALL(D170:N170,2))</f>
        <v>0</v>
      </c>
      <c r="S170" s="44">
        <f>IF(P170&lt;11,0,+SMALL(D170:N170,3))</f>
        <v>0</v>
      </c>
      <c r="T170" s="44">
        <f>IF(P170&lt;12,0,+SMALL(D170:N170,4))</f>
        <v>0</v>
      </c>
      <c r="U170" s="44">
        <f>O170-Q170-R170-S170</f>
        <v>49</v>
      </c>
      <c r="V170" s="78">
        <f>+IF(+COUNT(D170:N170)&gt;0,RANK(U170,$U$134:$U$215,0),"")</f>
        <v>37</v>
      </c>
      <c r="W170" s="45" t="str">
        <f>IF((OR(P170&gt;7,X170="C")),1," ")</f>
        <v> </v>
      </c>
      <c r="X170" s="43" t="s">
        <v>7</v>
      </c>
    </row>
    <row r="171" spans="1:24" ht="15">
      <c r="A171" s="42" t="s">
        <v>258</v>
      </c>
      <c r="B171" s="42" t="s">
        <v>123</v>
      </c>
      <c r="C171" s="42" t="s">
        <v>46</v>
      </c>
      <c r="D171" s="43">
        <v>8</v>
      </c>
      <c r="E171" s="43">
        <v>3</v>
      </c>
      <c r="F171" s="43">
        <v>6</v>
      </c>
      <c r="G171" s="43">
        <v>4</v>
      </c>
      <c r="H171" s="43">
        <v>4</v>
      </c>
      <c r="I171" s="43">
        <v>8</v>
      </c>
      <c r="J171" s="43" t="s">
        <v>7</v>
      </c>
      <c r="K171" s="43">
        <v>9</v>
      </c>
      <c r="L171" s="43">
        <v>6</v>
      </c>
      <c r="M171" s="43" t="s">
        <v>7</v>
      </c>
      <c r="N171" s="43" t="s">
        <v>7</v>
      </c>
      <c r="O171" s="44">
        <f>SUM(D171:N171)</f>
        <v>48</v>
      </c>
      <c r="P171" s="44">
        <f>COUNT(D171:N171)</f>
        <v>8</v>
      </c>
      <c r="Q171" s="44">
        <f>IF(P171&lt;9,0,+SMALL(D171:N171,1))</f>
        <v>0</v>
      </c>
      <c r="R171" s="44">
        <f>IF(P171&lt;10,0,+SMALL(D171:N171,2))</f>
        <v>0</v>
      </c>
      <c r="S171" s="44">
        <f>IF(P171&lt;11,0,+SMALL(D171:N171,3))</f>
        <v>0</v>
      </c>
      <c r="T171" s="44">
        <f>IF(P171&lt;12,0,+SMALL(D171:N171,4))</f>
        <v>0</v>
      </c>
      <c r="U171" s="44">
        <f>O171-Q171-R171-S171</f>
        <v>48</v>
      </c>
      <c r="V171" s="78">
        <f>+IF(+COUNT(D171:N171)&gt;0,RANK(U171,$U$134:$U$215,0),"")</f>
        <v>38</v>
      </c>
      <c r="W171" s="45">
        <f>IF((OR(P171&gt;7,X171="C")),1," ")</f>
        <v>1</v>
      </c>
      <c r="X171" s="43" t="s">
        <v>7</v>
      </c>
    </row>
    <row r="172" spans="1:24" ht="15">
      <c r="A172" s="42" t="s">
        <v>259</v>
      </c>
      <c r="B172" s="42" t="s">
        <v>146</v>
      </c>
      <c r="C172" s="42" t="s">
        <v>63</v>
      </c>
      <c r="D172" s="43" t="s">
        <v>7</v>
      </c>
      <c r="E172" s="43">
        <v>10</v>
      </c>
      <c r="F172" s="43">
        <v>5</v>
      </c>
      <c r="G172" s="43">
        <v>6</v>
      </c>
      <c r="H172" s="43">
        <v>4</v>
      </c>
      <c r="I172" s="43">
        <v>10</v>
      </c>
      <c r="J172" s="43">
        <v>3</v>
      </c>
      <c r="K172" s="43" t="s">
        <v>7</v>
      </c>
      <c r="L172" s="43" t="s">
        <v>7</v>
      </c>
      <c r="M172" s="43">
        <v>9</v>
      </c>
      <c r="N172" s="43" t="s">
        <v>7</v>
      </c>
      <c r="O172" s="44">
        <f>SUM(D172:N172)</f>
        <v>47</v>
      </c>
      <c r="P172" s="44">
        <f>COUNT(D172:N172)</f>
        <v>7</v>
      </c>
      <c r="Q172" s="44">
        <f>IF(P172&lt;9,0,+SMALL(D172:N172,1))</f>
        <v>0</v>
      </c>
      <c r="R172" s="44">
        <f>IF(P172&lt;10,0,+SMALL(D172:N172,2))</f>
        <v>0</v>
      </c>
      <c r="S172" s="44">
        <f>IF(P172&lt;11,0,+SMALL(D172:N172,3))</f>
        <v>0</v>
      </c>
      <c r="T172" s="44">
        <f>IF(P172&lt;12,0,+SMALL(D172:N172,4))</f>
        <v>0</v>
      </c>
      <c r="U172" s="44">
        <f>O172-Q172-R172-S172</f>
        <v>47</v>
      </c>
      <c r="V172" s="78">
        <f>+IF(+COUNT(D172:N172)&gt;0,RANK(U172,$U$134:$U$215,0),"")</f>
        <v>39</v>
      </c>
      <c r="W172" s="45" t="str">
        <f>IF((OR(P172&gt;7,X172="C")),1," ")</f>
        <v> </v>
      </c>
      <c r="X172" s="43" t="s">
        <v>7</v>
      </c>
    </row>
    <row r="173" spans="1:24" ht="15">
      <c r="A173" s="42" t="s">
        <v>260</v>
      </c>
      <c r="B173" s="42" t="s">
        <v>261</v>
      </c>
      <c r="C173" s="42" t="s">
        <v>63</v>
      </c>
      <c r="D173" s="43" t="s">
        <v>7</v>
      </c>
      <c r="E173" s="43" t="s">
        <v>7</v>
      </c>
      <c r="F173" s="43">
        <v>9</v>
      </c>
      <c r="G173" s="43">
        <v>11</v>
      </c>
      <c r="H173" s="43">
        <v>3</v>
      </c>
      <c r="I173" s="43">
        <v>11</v>
      </c>
      <c r="J173" s="43" t="s">
        <v>7</v>
      </c>
      <c r="K173" s="43" t="s">
        <v>7</v>
      </c>
      <c r="L173" s="43">
        <v>7</v>
      </c>
      <c r="M173" s="43">
        <v>6</v>
      </c>
      <c r="N173" s="43" t="s">
        <v>7</v>
      </c>
      <c r="O173" s="44">
        <f>SUM(D173:N173)</f>
        <v>47</v>
      </c>
      <c r="P173" s="44">
        <f>COUNT(D173:N173)</f>
        <v>6</v>
      </c>
      <c r="Q173" s="44">
        <f>IF(P173&lt;9,0,+SMALL(D173:N173,1))</f>
        <v>0</v>
      </c>
      <c r="R173" s="44">
        <f>IF(P173&lt;10,0,+SMALL(D173:N173,2))</f>
        <v>0</v>
      </c>
      <c r="S173" s="44">
        <f>IF(P173&lt;11,0,+SMALL(D173:N173,3))</f>
        <v>0</v>
      </c>
      <c r="T173" s="44">
        <f>IF(P173&lt;12,0,+SMALL(D173:N173,4))</f>
        <v>0</v>
      </c>
      <c r="U173" s="44">
        <f>O173-Q173-R173-S173</f>
        <v>47</v>
      </c>
      <c r="V173" s="78">
        <f>+IF(+COUNT(D173:N173)&gt;0,RANK(U173,$U$134:$U$215,0),"")</f>
        <v>39</v>
      </c>
      <c r="W173" s="45" t="str">
        <f>IF((OR(P173&gt;7,X173="C")),1," ")</f>
        <v> </v>
      </c>
      <c r="X173" s="43" t="s">
        <v>7</v>
      </c>
    </row>
    <row r="174" spans="1:24" ht="15">
      <c r="A174" s="42" t="s">
        <v>262</v>
      </c>
      <c r="B174" s="42" t="s">
        <v>263</v>
      </c>
      <c r="C174" s="42" t="s">
        <v>124</v>
      </c>
      <c r="D174" s="43">
        <v>7</v>
      </c>
      <c r="E174" s="43" t="s">
        <v>7</v>
      </c>
      <c r="F174" s="43" t="s">
        <v>7</v>
      </c>
      <c r="G174" s="43">
        <v>7</v>
      </c>
      <c r="H174" s="43">
        <v>7</v>
      </c>
      <c r="I174" s="43">
        <v>10</v>
      </c>
      <c r="J174" s="43" t="s">
        <v>7</v>
      </c>
      <c r="K174" s="43">
        <v>4</v>
      </c>
      <c r="L174" s="43">
        <v>11</v>
      </c>
      <c r="M174" s="43" t="s">
        <v>7</v>
      </c>
      <c r="N174" s="43" t="s">
        <v>7</v>
      </c>
      <c r="O174" s="44">
        <f>SUM(D174:N174)</f>
        <v>46</v>
      </c>
      <c r="P174" s="44">
        <f>COUNT(D174:N174)</f>
        <v>6</v>
      </c>
      <c r="Q174" s="44">
        <f>IF(P174&lt;9,0,+SMALL(D174:N174,1))</f>
        <v>0</v>
      </c>
      <c r="R174" s="44">
        <f>IF(P174&lt;10,0,+SMALL(D174:N174,2))</f>
        <v>0</v>
      </c>
      <c r="S174" s="44">
        <f>IF(P174&lt;11,0,+SMALL(D174:N174,3))</f>
        <v>0</v>
      </c>
      <c r="T174" s="44">
        <f>IF(P174&lt;12,0,+SMALL(D174:N174,4))</f>
        <v>0</v>
      </c>
      <c r="U174" s="44">
        <f>O174-Q174-R174-S174</f>
        <v>46</v>
      </c>
      <c r="V174" s="78">
        <f>+IF(+COUNT(D174:N174)&gt;0,RANK(U174,$U$134:$U$215,0),"")</f>
        <v>41</v>
      </c>
      <c r="W174" s="45" t="str">
        <f>IF((OR(P174&gt;7,X174="C")),1," ")</f>
        <v> </v>
      </c>
      <c r="X174" s="43" t="s">
        <v>7</v>
      </c>
    </row>
    <row r="175" spans="1:24" ht="15">
      <c r="A175" s="42" t="s">
        <v>264</v>
      </c>
      <c r="B175" s="42" t="s">
        <v>265</v>
      </c>
      <c r="C175" s="42" t="s">
        <v>54</v>
      </c>
      <c r="D175" s="43" t="s">
        <v>7</v>
      </c>
      <c r="E175" s="43">
        <v>12</v>
      </c>
      <c r="F175" s="43" t="s">
        <v>7</v>
      </c>
      <c r="G175" s="43" t="s">
        <v>7</v>
      </c>
      <c r="H175" s="43">
        <v>8</v>
      </c>
      <c r="I175" s="43" t="s">
        <v>7</v>
      </c>
      <c r="J175" s="43" t="s">
        <v>7</v>
      </c>
      <c r="K175" s="43" t="s">
        <v>7</v>
      </c>
      <c r="L175" s="43">
        <v>16</v>
      </c>
      <c r="M175" s="43">
        <v>9</v>
      </c>
      <c r="N175" s="43" t="s">
        <v>7</v>
      </c>
      <c r="O175" s="44">
        <f>SUM(D175:N175)</f>
        <v>45</v>
      </c>
      <c r="P175" s="44">
        <f>COUNT(D175:N175)</f>
        <v>4</v>
      </c>
      <c r="Q175" s="44">
        <f>IF(P175&lt;9,0,+SMALL(D175:N175,1))</f>
        <v>0</v>
      </c>
      <c r="R175" s="44">
        <f>IF(P175&lt;10,0,+SMALL(D175:N175,2))</f>
        <v>0</v>
      </c>
      <c r="S175" s="44">
        <f>IF(P175&lt;11,0,+SMALL(D175:N175,3))</f>
        <v>0</v>
      </c>
      <c r="T175" s="44">
        <f>IF(P175&lt;12,0,+SMALL(D175:N175,4))</f>
        <v>0</v>
      </c>
      <c r="U175" s="44">
        <f>O175-Q175-R175-S175</f>
        <v>45</v>
      </c>
      <c r="V175" s="78">
        <f>+IF(+COUNT(D175:N175)&gt;0,RANK(U175,$U$134:$U$215,0),"")</f>
        <v>42</v>
      </c>
      <c r="W175" s="45" t="str">
        <f>IF((OR(P175&gt;7,X175="C")),1," ")</f>
        <v> </v>
      </c>
      <c r="X175" s="43" t="s">
        <v>7</v>
      </c>
    </row>
    <row r="176" spans="1:24" ht="15">
      <c r="A176" s="42" t="s">
        <v>266</v>
      </c>
      <c r="B176" s="42" t="s">
        <v>196</v>
      </c>
      <c r="C176" s="42" t="s">
        <v>46</v>
      </c>
      <c r="D176" s="43">
        <v>11</v>
      </c>
      <c r="E176" s="43">
        <v>6</v>
      </c>
      <c r="F176" s="43">
        <v>6</v>
      </c>
      <c r="G176" s="43">
        <v>2</v>
      </c>
      <c r="H176" s="43">
        <v>7</v>
      </c>
      <c r="I176" s="43">
        <v>3</v>
      </c>
      <c r="J176" s="43" t="s">
        <v>7</v>
      </c>
      <c r="K176" s="43">
        <v>8</v>
      </c>
      <c r="L176" s="43" t="s">
        <v>7</v>
      </c>
      <c r="M176" s="43" t="s">
        <v>7</v>
      </c>
      <c r="N176" s="43" t="s">
        <v>7</v>
      </c>
      <c r="O176" s="44">
        <f>SUM(D176:N176)</f>
        <v>43</v>
      </c>
      <c r="P176" s="44">
        <f>COUNT(D176:N176)</f>
        <v>7</v>
      </c>
      <c r="Q176" s="44">
        <f>IF(P176&lt;9,0,+SMALL(D176:N176,1))</f>
        <v>0</v>
      </c>
      <c r="R176" s="44">
        <f>IF(P176&lt;10,0,+SMALL(D176:N176,2))</f>
        <v>0</v>
      </c>
      <c r="S176" s="44">
        <f>IF(P176&lt;11,0,+SMALL(D176:N176,3))</f>
        <v>0</v>
      </c>
      <c r="T176" s="44">
        <f>IF(P176&lt;12,0,+SMALL(D176:N176,4))</f>
        <v>0</v>
      </c>
      <c r="U176" s="44">
        <f>O176-Q176-R176-S176</f>
        <v>43</v>
      </c>
      <c r="V176" s="78">
        <f>+IF(+COUNT(D176:N176)&gt;0,RANK(U176,$U$134:$U$215,0),"")</f>
        <v>43</v>
      </c>
      <c r="W176" s="45" t="str">
        <f>IF((OR(P176&gt;7,X176="C")),1," ")</f>
        <v> </v>
      </c>
      <c r="X176" s="43" t="s">
        <v>7</v>
      </c>
    </row>
    <row r="177" spans="1:24" ht="15">
      <c r="A177" s="42" t="s">
        <v>267</v>
      </c>
      <c r="B177" s="42" t="s">
        <v>112</v>
      </c>
      <c r="C177" s="42" t="s">
        <v>63</v>
      </c>
      <c r="D177" s="43">
        <v>7</v>
      </c>
      <c r="E177" s="43" t="s">
        <v>7</v>
      </c>
      <c r="F177" s="43">
        <v>7</v>
      </c>
      <c r="G177" s="43" t="s">
        <v>7</v>
      </c>
      <c r="H177" s="43">
        <v>1</v>
      </c>
      <c r="I177" s="43">
        <v>9</v>
      </c>
      <c r="J177" s="43">
        <v>7</v>
      </c>
      <c r="K177" s="43" t="s">
        <v>7</v>
      </c>
      <c r="L177" s="43">
        <v>6</v>
      </c>
      <c r="M177" s="43">
        <v>6</v>
      </c>
      <c r="N177" s="43" t="s">
        <v>7</v>
      </c>
      <c r="O177" s="44">
        <f>SUM(D177:N177)</f>
        <v>43</v>
      </c>
      <c r="P177" s="44">
        <f>COUNT(D177:N177)</f>
        <v>7</v>
      </c>
      <c r="Q177" s="44">
        <f>IF(P177&lt;9,0,+SMALL(D177:N177,1))</f>
        <v>0</v>
      </c>
      <c r="R177" s="44">
        <f>IF(P177&lt;10,0,+SMALL(D177:N177,2))</f>
        <v>0</v>
      </c>
      <c r="S177" s="44">
        <f>IF(P177&lt;11,0,+SMALL(D177:N177,3))</f>
        <v>0</v>
      </c>
      <c r="T177" s="44">
        <f>IF(P177&lt;12,0,+SMALL(D177:N177,4))</f>
        <v>0</v>
      </c>
      <c r="U177" s="44">
        <f>O177-Q177-R177-S177</f>
        <v>43</v>
      </c>
      <c r="V177" s="78">
        <f>+IF(+COUNT(D177:N177)&gt;0,RANK(U177,$U$134:$U$215,0),"")</f>
        <v>43</v>
      </c>
      <c r="W177" s="45" t="str">
        <f>IF((OR(P177&gt;7,X177="C")),1," ")</f>
        <v> </v>
      </c>
      <c r="X177" s="43" t="s">
        <v>7</v>
      </c>
    </row>
    <row r="178" spans="1:24" ht="15">
      <c r="A178" s="42" t="s">
        <v>268</v>
      </c>
      <c r="B178" s="42" t="s">
        <v>135</v>
      </c>
      <c r="C178" s="42" t="s">
        <v>110</v>
      </c>
      <c r="D178" s="43" t="s">
        <v>7</v>
      </c>
      <c r="E178" s="43">
        <v>8</v>
      </c>
      <c r="F178" s="43" t="s">
        <v>7</v>
      </c>
      <c r="G178" s="43">
        <v>10</v>
      </c>
      <c r="H178" s="43">
        <v>17</v>
      </c>
      <c r="I178" s="43" t="s">
        <v>7</v>
      </c>
      <c r="J178" s="43">
        <v>7</v>
      </c>
      <c r="K178" s="43" t="s">
        <v>7</v>
      </c>
      <c r="L178" s="43" t="s">
        <v>7</v>
      </c>
      <c r="M178" s="43" t="s">
        <v>7</v>
      </c>
      <c r="N178" s="43" t="s">
        <v>7</v>
      </c>
      <c r="O178" s="44">
        <f>SUM(D178:N178)</f>
        <v>42</v>
      </c>
      <c r="P178" s="44">
        <f>COUNT(D178:N178)</f>
        <v>4</v>
      </c>
      <c r="Q178" s="44">
        <f>IF(P178&lt;9,0,+SMALL(D178:N178,1))</f>
        <v>0</v>
      </c>
      <c r="R178" s="44">
        <f>IF(P178&lt;10,0,+SMALL(D178:N178,2))</f>
        <v>0</v>
      </c>
      <c r="S178" s="44">
        <f>IF(P178&lt;11,0,+SMALL(D178:N178,3))</f>
        <v>0</v>
      </c>
      <c r="T178" s="44">
        <f>IF(P178&lt;12,0,+SMALL(D178:N178,4))</f>
        <v>0</v>
      </c>
      <c r="U178" s="44">
        <f>O178-Q178-R178-S178</f>
        <v>42</v>
      </c>
      <c r="V178" s="78">
        <f>+IF(+COUNT(D178:N178)&gt;0,RANK(U178,$U$134:$U$215,0),"")</f>
        <v>45</v>
      </c>
      <c r="W178" s="45" t="str">
        <f>IF((OR(P178&gt;7,X178="C")),1," ")</f>
        <v> </v>
      </c>
      <c r="X178" s="43" t="s">
        <v>7</v>
      </c>
    </row>
    <row r="179" spans="1:24" ht="15">
      <c r="A179" s="42" t="s">
        <v>269</v>
      </c>
      <c r="B179" s="42" t="s">
        <v>95</v>
      </c>
      <c r="C179" s="42" t="s">
        <v>80</v>
      </c>
      <c r="D179" s="43">
        <v>9</v>
      </c>
      <c r="E179" s="43">
        <v>9</v>
      </c>
      <c r="F179" s="43" t="s">
        <v>7</v>
      </c>
      <c r="G179" s="43" t="s">
        <v>7</v>
      </c>
      <c r="H179" s="43">
        <v>10</v>
      </c>
      <c r="I179" s="43">
        <v>9</v>
      </c>
      <c r="J179" s="43" t="s">
        <v>7</v>
      </c>
      <c r="K179" s="43" t="s">
        <v>7</v>
      </c>
      <c r="L179" s="43" t="s">
        <v>7</v>
      </c>
      <c r="M179" s="43">
        <v>5</v>
      </c>
      <c r="N179" s="43" t="s">
        <v>7</v>
      </c>
      <c r="O179" s="44">
        <f>SUM(D179:N179)</f>
        <v>42</v>
      </c>
      <c r="P179" s="44">
        <f>COUNT(D179:N179)</f>
        <v>5</v>
      </c>
      <c r="Q179" s="44">
        <f>IF(P179&lt;9,0,+SMALL(D179:N179,1))</f>
        <v>0</v>
      </c>
      <c r="R179" s="44">
        <f>IF(P179&lt;10,0,+SMALL(D179:N179,2))</f>
        <v>0</v>
      </c>
      <c r="S179" s="44">
        <f>IF(P179&lt;11,0,+SMALL(D179:N179,3))</f>
        <v>0</v>
      </c>
      <c r="T179" s="44">
        <f>IF(P179&lt;12,0,+SMALL(D179:N179,4))</f>
        <v>0</v>
      </c>
      <c r="U179" s="44">
        <f>O179-Q179-R179-S179</f>
        <v>42</v>
      </c>
      <c r="V179" s="78">
        <f>+IF(+COUNT(D179:N179)&gt;0,RANK(U179,$U$134:$U$215,0),"")</f>
        <v>45</v>
      </c>
      <c r="W179" s="45" t="str">
        <f>IF((OR(P179&gt;7,X179="C")),1," ")</f>
        <v> </v>
      </c>
      <c r="X179" s="43" t="s">
        <v>7</v>
      </c>
    </row>
    <row r="180" spans="1:24" ht="15">
      <c r="A180" s="42" t="s">
        <v>270</v>
      </c>
      <c r="B180" s="42" t="s">
        <v>123</v>
      </c>
      <c r="C180" s="42" t="s">
        <v>86</v>
      </c>
      <c r="D180" s="43">
        <v>2</v>
      </c>
      <c r="E180" s="43">
        <v>0</v>
      </c>
      <c r="F180" s="43">
        <v>3</v>
      </c>
      <c r="G180" s="43">
        <v>8</v>
      </c>
      <c r="H180" s="43">
        <v>5</v>
      </c>
      <c r="I180" s="43">
        <v>7</v>
      </c>
      <c r="J180" s="43">
        <v>9</v>
      </c>
      <c r="K180" s="43">
        <v>3</v>
      </c>
      <c r="L180" s="43">
        <v>4</v>
      </c>
      <c r="M180" s="43" t="s">
        <v>7</v>
      </c>
      <c r="N180" s="43" t="s">
        <v>7</v>
      </c>
      <c r="O180" s="44">
        <f>SUM(D180:N180)</f>
        <v>41</v>
      </c>
      <c r="P180" s="44">
        <f>COUNT(D180:N180)</f>
        <v>9</v>
      </c>
      <c r="Q180" s="44">
        <f>IF(P180&lt;9,0,+SMALL(D180:N180,1))</f>
        <v>0</v>
      </c>
      <c r="R180" s="44">
        <f>IF(P180&lt;10,0,+SMALL(D180:N180,2))</f>
        <v>0</v>
      </c>
      <c r="S180" s="44">
        <f>IF(P180&lt;11,0,+SMALL(D180:N180,3))</f>
        <v>0</v>
      </c>
      <c r="T180" s="44">
        <f>IF(P180&lt;12,0,+SMALL(D180:N180,4))</f>
        <v>0</v>
      </c>
      <c r="U180" s="44">
        <f>O180-Q180-R180-S180</f>
        <v>41</v>
      </c>
      <c r="V180" s="78">
        <f>+IF(+COUNT(D180:N180)&gt;0,RANK(U180,$U$134:$U$215,0),"")</f>
        <v>47</v>
      </c>
      <c r="W180" s="45">
        <f>IF((OR(P180&gt;7,X180="C")),1," ")</f>
        <v>1</v>
      </c>
      <c r="X180" s="43" t="s">
        <v>7</v>
      </c>
    </row>
    <row r="181" spans="1:24" ht="15">
      <c r="A181" s="42" t="s">
        <v>271</v>
      </c>
      <c r="B181" s="42" t="s">
        <v>116</v>
      </c>
      <c r="C181" s="42" t="s">
        <v>124</v>
      </c>
      <c r="D181" s="43">
        <v>8</v>
      </c>
      <c r="E181" s="43">
        <v>11</v>
      </c>
      <c r="F181" s="43">
        <v>6</v>
      </c>
      <c r="G181" s="43" t="s">
        <v>7</v>
      </c>
      <c r="H181" s="43">
        <v>6</v>
      </c>
      <c r="I181" s="43">
        <v>9</v>
      </c>
      <c r="J181" s="43" t="s">
        <v>7</v>
      </c>
      <c r="K181" s="43" t="s">
        <v>7</v>
      </c>
      <c r="L181" s="43">
        <v>1</v>
      </c>
      <c r="M181" s="43" t="s">
        <v>7</v>
      </c>
      <c r="N181" s="43" t="s">
        <v>7</v>
      </c>
      <c r="O181" s="44">
        <f>SUM(D181:N181)</f>
        <v>41</v>
      </c>
      <c r="P181" s="44">
        <f>COUNT(D181:N181)</f>
        <v>6</v>
      </c>
      <c r="Q181" s="44">
        <f>IF(P181&lt;9,0,+SMALL(D181:N181,1))</f>
        <v>0</v>
      </c>
      <c r="R181" s="44">
        <f>IF(P181&lt;10,0,+SMALL(D181:N181,2))</f>
        <v>0</v>
      </c>
      <c r="S181" s="44">
        <f>IF(P181&lt;11,0,+SMALL(D181:N181,3))</f>
        <v>0</v>
      </c>
      <c r="T181" s="44">
        <f>IF(P181&lt;12,0,+SMALL(D181:N181,4))</f>
        <v>0</v>
      </c>
      <c r="U181" s="44">
        <f>O181-Q181-R181-S181</f>
        <v>41</v>
      </c>
      <c r="V181" s="78">
        <f>+IF(+COUNT(D181:N181)&gt;0,RANK(U181,$U$134:$U$215,0),"")</f>
        <v>47</v>
      </c>
      <c r="W181" s="45" t="str">
        <f>IF((OR(P181&gt;7,X181="C")),1," ")</f>
        <v> </v>
      </c>
      <c r="X181" s="43" t="s">
        <v>7</v>
      </c>
    </row>
    <row r="182" spans="1:24" ht="15">
      <c r="A182" s="42" t="s">
        <v>73</v>
      </c>
      <c r="B182" s="42" t="s">
        <v>235</v>
      </c>
      <c r="C182" s="42" t="s">
        <v>160</v>
      </c>
      <c r="D182" s="43">
        <v>6</v>
      </c>
      <c r="E182" s="43">
        <v>7</v>
      </c>
      <c r="F182" s="43">
        <v>5</v>
      </c>
      <c r="G182" s="43">
        <v>3</v>
      </c>
      <c r="H182" s="43">
        <v>1</v>
      </c>
      <c r="I182" s="43">
        <v>5</v>
      </c>
      <c r="J182" s="43">
        <v>3</v>
      </c>
      <c r="K182" s="43" t="s">
        <v>7</v>
      </c>
      <c r="L182" s="43">
        <v>3</v>
      </c>
      <c r="M182" s="43">
        <v>5</v>
      </c>
      <c r="N182" s="43" t="s">
        <v>7</v>
      </c>
      <c r="O182" s="44">
        <f>SUM(D182:N182)</f>
        <v>38</v>
      </c>
      <c r="P182" s="44">
        <f>COUNT(D182:N182)</f>
        <v>9</v>
      </c>
      <c r="Q182" s="44">
        <f>IF(P182&lt;9,0,+SMALL(D182:N182,1))</f>
        <v>1</v>
      </c>
      <c r="R182" s="44">
        <f>IF(P182&lt;10,0,+SMALL(D182:N182,2))</f>
        <v>0</v>
      </c>
      <c r="S182" s="44">
        <f>IF(P182&lt;11,0,+SMALL(D182:N182,3))</f>
        <v>0</v>
      </c>
      <c r="T182" s="44">
        <f>IF(P182&lt;12,0,+SMALL(D182:N182,4))</f>
        <v>0</v>
      </c>
      <c r="U182" s="44">
        <f>O182-Q182-R182-S182</f>
        <v>37</v>
      </c>
      <c r="V182" s="78">
        <f>+IF(+COUNT(D182:N182)&gt;0,RANK(U182,$U$134:$U$215,0),"")</f>
        <v>49</v>
      </c>
      <c r="W182" s="45">
        <f>IF((OR(P182&gt;7,X182="C")),1," ")</f>
        <v>1</v>
      </c>
      <c r="X182" s="43" t="s">
        <v>7</v>
      </c>
    </row>
    <row r="183" spans="1:24" ht="15">
      <c r="A183" s="42" t="s">
        <v>272</v>
      </c>
      <c r="B183" s="42" t="s">
        <v>273</v>
      </c>
      <c r="C183" s="42" t="s">
        <v>160</v>
      </c>
      <c r="D183" s="43">
        <v>4</v>
      </c>
      <c r="E183" s="43">
        <v>9</v>
      </c>
      <c r="F183" s="43">
        <v>11</v>
      </c>
      <c r="G183" s="43" t="s">
        <v>7</v>
      </c>
      <c r="H183" s="43">
        <v>6</v>
      </c>
      <c r="I183" s="43">
        <v>7</v>
      </c>
      <c r="J183" s="43" t="s">
        <v>7</v>
      </c>
      <c r="K183" s="43" t="s">
        <v>7</v>
      </c>
      <c r="L183" s="43" t="s">
        <v>7</v>
      </c>
      <c r="M183" s="43" t="s">
        <v>7</v>
      </c>
      <c r="N183" s="43" t="s">
        <v>7</v>
      </c>
      <c r="O183" s="44">
        <f>SUM(D183:N183)</f>
        <v>37</v>
      </c>
      <c r="P183" s="44">
        <f>COUNT(D183:N183)</f>
        <v>5</v>
      </c>
      <c r="Q183" s="44">
        <f>IF(P183&lt;9,0,+SMALL(D183:N183,1))</f>
        <v>0</v>
      </c>
      <c r="R183" s="44">
        <f>IF(P183&lt;10,0,+SMALL(D183:N183,2))</f>
        <v>0</v>
      </c>
      <c r="S183" s="44">
        <f>IF(P183&lt;11,0,+SMALL(D183:N183,3))</f>
        <v>0</v>
      </c>
      <c r="T183" s="44">
        <f>IF(P183&lt;12,0,+SMALL(D183:N183,4))</f>
        <v>0</v>
      </c>
      <c r="U183" s="44">
        <f>O183-Q183-R183-S183</f>
        <v>37</v>
      </c>
      <c r="V183" s="78">
        <f>+IF(+COUNT(D183:N183)&gt;0,RANK(U183,$U$134:$U$215,0),"")</f>
        <v>49</v>
      </c>
      <c r="W183" s="45" t="str">
        <f>IF((OR(P183&gt;7,X183="C")),1," ")</f>
        <v> </v>
      </c>
      <c r="X183" s="43" t="s">
        <v>7</v>
      </c>
    </row>
    <row r="184" spans="1:24" ht="15">
      <c r="A184" s="42" t="s">
        <v>274</v>
      </c>
      <c r="B184" s="42" t="s">
        <v>172</v>
      </c>
      <c r="C184" s="42" t="s">
        <v>160</v>
      </c>
      <c r="D184" s="43">
        <v>7</v>
      </c>
      <c r="E184" s="43">
        <v>7</v>
      </c>
      <c r="F184" s="43">
        <v>6</v>
      </c>
      <c r="G184" s="43">
        <v>9</v>
      </c>
      <c r="H184" s="43" t="s">
        <v>7</v>
      </c>
      <c r="I184" s="43" t="s">
        <v>7</v>
      </c>
      <c r="J184" s="43" t="s">
        <v>7</v>
      </c>
      <c r="K184" s="43" t="s">
        <v>7</v>
      </c>
      <c r="L184" s="43" t="s">
        <v>7</v>
      </c>
      <c r="M184" s="43">
        <v>6</v>
      </c>
      <c r="N184" s="43" t="s">
        <v>7</v>
      </c>
      <c r="O184" s="44">
        <f>SUM(D184:N184)</f>
        <v>35</v>
      </c>
      <c r="P184" s="44">
        <f>COUNT(D184:N184)</f>
        <v>5</v>
      </c>
      <c r="Q184" s="44">
        <f>IF(P184&lt;9,0,+SMALL(D184:N184,1))</f>
        <v>0</v>
      </c>
      <c r="R184" s="44">
        <f>IF(P184&lt;10,0,+SMALL(D184:N184,2))</f>
        <v>0</v>
      </c>
      <c r="S184" s="44">
        <f>IF(P184&lt;11,0,+SMALL(D184:N184,3))</f>
        <v>0</v>
      </c>
      <c r="T184" s="44">
        <f>IF(P184&lt;12,0,+SMALL(D184:N184,4))</f>
        <v>0</v>
      </c>
      <c r="U184" s="44">
        <f>O184-Q184-R184-S184</f>
        <v>35</v>
      </c>
      <c r="V184" s="78">
        <f>+IF(+COUNT(D184:N184)&gt;0,RANK(U184,$U$134:$U$215,0),"")</f>
        <v>51</v>
      </c>
      <c r="W184" s="45" t="str">
        <f>IF((OR(P184&gt;7,X184="C")),1," ")</f>
        <v> </v>
      </c>
      <c r="X184" s="43" t="s">
        <v>7</v>
      </c>
    </row>
    <row r="185" spans="1:24" ht="15">
      <c r="A185" s="42" t="s">
        <v>52</v>
      </c>
      <c r="B185" s="42" t="s">
        <v>275</v>
      </c>
      <c r="C185" s="42" t="s">
        <v>54</v>
      </c>
      <c r="D185" s="43">
        <v>4</v>
      </c>
      <c r="E185" s="43" t="s">
        <v>7</v>
      </c>
      <c r="F185" s="43">
        <v>8</v>
      </c>
      <c r="G185" s="43">
        <v>4</v>
      </c>
      <c r="H185" s="43">
        <v>5</v>
      </c>
      <c r="I185" s="43" t="s">
        <v>7</v>
      </c>
      <c r="J185" s="43">
        <v>5</v>
      </c>
      <c r="K185" s="43" t="s">
        <v>7</v>
      </c>
      <c r="L185" s="43" t="s">
        <v>7</v>
      </c>
      <c r="M185" s="43">
        <v>4</v>
      </c>
      <c r="N185" s="43" t="s">
        <v>7</v>
      </c>
      <c r="O185" s="44">
        <f>SUM(D185:N185)</f>
        <v>30</v>
      </c>
      <c r="P185" s="44">
        <f>COUNT(D185:N185)</f>
        <v>6</v>
      </c>
      <c r="Q185" s="44">
        <f>IF(P185&lt;9,0,+SMALL(D185:N185,1))</f>
        <v>0</v>
      </c>
      <c r="R185" s="44">
        <f>IF(P185&lt;10,0,+SMALL(D185:N185,2))</f>
        <v>0</v>
      </c>
      <c r="S185" s="44">
        <f>IF(P185&lt;11,0,+SMALL(D185:N185,3))</f>
        <v>0</v>
      </c>
      <c r="T185" s="44">
        <f>IF(P185&lt;12,0,+SMALL(D185:N185,4))</f>
        <v>0</v>
      </c>
      <c r="U185" s="44">
        <f>O185-Q185-R185-S185</f>
        <v>30</v>
      </c>
      <c r="V185" s="78">
        <f>+IF(+COUNT(D185:N185)&gt;0,RANK(U185,$U$134:$U$215,0),"")</f>
        <v>52</v>
      </c>
      <c r="W185" s="45" t="str">
        <f>IF((OR(P185&gt;7,X185="C")),1," ")</f>
        <v> </v>
      </c>
      <c r="X185" s="43" t="s">
        <v>7</v>
      </c>
    </row>
    <row r="186" spans="1:24" ht="15">
      <c r="A186" s="42" t="s">
        <v>276</v>
      </c>
      <c r="B186" s="42" t="s">
        <v>277</v>
      </c>
      <c r="C186" s="42" t="s">
        <v>278</v>
      </c>
      <c r="D186" s="43" t="s">
        <v>7</v>
      </c>
      <c r="E186" s="43">
        <v>10</v>
      </c>
      <c r="F186" s="43" t="s">
        <v>7</v>
      </c>
      <c r="G186" s="43">
        <v>3</v>
      </c>
      <c r="H186" s="43">
        <v>6</v>
      </c>
      <c r="I186" s="43">
        <v>11</v>
      </c>
      <c r="J186" s="43" t="s">
        <v>7</v>
      </c>
      <c r="K186" s="43" t="s">
        <v>7</v>
      </c>
      <c r="L186" s="43" t="s">
        <v>7</v>
      </c>
      <c r="M186" s="43" t="s">
        <v>7</v>
      </c>
      <c r="N186" s="43" t="s">
        <v>7</v>
      </c>
      <c r="O186" s="44">
        <f>SUM(D186:N186)</f>
        <v>30</v>
      </c>
      <c r="P186" s="44">
        <f>COUNT(D186:N186)</f>
        <v>4</v>
      </c>
      <c r="Q186" s="44">
        <f>IF(P186&lt;9,0,+SMALL(D186:N186,1))</f>
        <v>0</v>
      </c>
      <c r="R186" s="44">
        <f>IF(P186&lt;10,0,+SMALL(D186:N186,2))</f>
        <v>0</v>
      </c>
      <c r="S186" s="44">
        <f>IF(P186&lt;11,0,+SMALL(D186:N186,3))</f>
        <v>0</v>
      </c>
      <c r="T186" s="44">
        <f>IF(P186&lt;12,0,+SMALL(D186:N186,4))</f>
        <v>0</v>
      </c>
      <c r="U186" s="44">
        <f>O186-Q186-R186-S186</f>
        <v>30</v>
      </c>
      <c r="V186" s="78">
        <f>+IF(+COUNT(D186:N186)&gt;0,RANK(U186,$U$134:$U$215,0),"")</f>
        <v>52</v>
      </c>
      <c r="W186" s="45" t="str">
        <f>IF((OR(P186&gt;7,X186="C")),1," ")</f>
        <v> </v>
      </c>
      <c r="X186" s="43" t="s">
        <v>7</v>
      </c>
    </row>
    <row r="187" spans="1:24" ht="15">
      <c r="A187" s="42" t="s">
        <v>279</v>
      </c>
      <c r="B187" s="42" t="s">
        <v>238</v>
      </c>
      <c r="C187" s="42" t="s">
        <v>86</v>
      </c>
      <c r="D187" s="43">
        <v>5</v>
      </c>
      <c r="E187" s="43">
        <v>3</v>
      </c>
      <c r="F187" s="43" t="s">
        <v>7</v>
      </c>
      <c r="G187" s="43" t="s">
        <v>7</v>
      </c>
      <c r="H187" s="43">
        <v>7</v>
      </c>
      <c r="I187" s="43">
        <v>4</v>
      </c>
      <c r="J187" s="43" t="s">
        <v>7</v>
      </c>
      <c r="K187" s="43">
        <v>10</v>
      </c>
      <c r="L187" s="43" t="s">
        <v>7</v>
      </c>
      <c r="M187" s="43" t="s">
        <v>7</v>
      </c>
      <c r="N187" s="43" t="s">
        <v>7</v>
      </c>
      <c r="O187" s="44">
        <f>SUM(D187:N187)</f>
        <v>29</v>
      </c>
      <c r="P187" s="44">
        <f>COUNT(D187:N187)</f>
        <v>5</v>
      </c>
      <c r="Q187" s="44">
        <f>IF(P187&lt;9,0,+SMALL(D187:N187,1))</f>
        <v>0</v>
      </c>
      <c r="R187" s="44">
        <f>IF(P187&lt;10,0,+SMALL(D187:N187,2))</f>
        <v>0</v>
      </c>
      <c r="S187" s="44">
        <f>IF(P187&lt;11,0,+SMALL(D187:N187,3))</f>
        <v>0</v>
      </c>
      <c r="T187" s="44">
        <f>IF(P187&lt;12,0,+SMALL(D187:N187,4))</f>
        <v>0</v>
      </c>
      <c r="U187" s="44">
        <f>O187-Q187-R187-S187</f>
        <v>29</v>
      </c>
      <c r="V187" s="78">
        <f>+IF(+COUNT(D187:N187)&gt;0,RANK(U187,$U$134:$U$215,0),"")</f>
        <v>54</v>
      </c>
      <c r="W187" s="45" t="str">
        <f>IF((OR(P187&gt;7,X187="C")),1," ")</f>
        <v> </v>
      </c>
      <c r="X187" s="43" t="s">
        <v>7</v>
      </c>
    </row>
    <row r="188" spans="1:24" ht="15">
      <c r="A188" s="42" t="s">
        <v>280</v>
      </c>
      <c r="B188" s="42" t="s">
        <v>248</v>
      </c>
      <c r="C188" s="42" t="s">
        <v>40</v>
      </c>
      <c r="D188" s="43">
        <v>15</v>
      </c>
      <c r="E188" s="43" t="s">
        <v>7</v>
      </c>
      <c r="F188" s="43">
        <v>4</v>
      </c>
      <c r="G188" s="43" t="s">
        <v>7</v>
      </c>
      <c r="H188" s="43" t="s">
        <v>7</v>
      </c>
      <c r="I188" s="43">
        <v>10</v>
      </c>
      <c r="J188" s="43" t="s">
        <v>7</v>
      </c>
      <c r="K188" s="43" t="s">
        <v>7</v>
      </c>
      <c r="L188" s="43" t="s">
        <v>7</v>
      </c>
      <c r="M188" s="43" t="s">
        <v>7</v>
      </c>
      <c r="N188" s="43" t="s">
        <v>7</v>
      </c>
      <c r="O188" s="44">
        <f>SUM(D188:N188)</f>
        <v>29</v>
      </c>
      <c r="P188" s="44">
        <f>COUNT(D188:N188)</f>
        <v>3</v>
      </c>
      <c r="Q188" s="44">
        <f>IF(P188&lt;9,0,+SMALL(D188:N188,1))</f>
        <v>0</v>
      </c>
      <c r="R188" s="44">
        <f>IF(P188&lt;10,0,+SMALL(D188:N188,2))</f>
        <v>0</v>
      </c>
      <c r="S188" s="44">
        <f>IF(P188&lt;11,0,+SMALL(D188:N188,3))</f>
        <v>0</v>
      </c>
      <c r="T188" s="44">
        <f>IF(P188&lt;12,0,+SMALL(D188:N188,4))</f>
        <v>0</v>
      </c>
      <c r="U188" s="44">
        <f>O188-Q188-R188-S188</f>
        <v>29</v>
      </c>
      <c r="V188" s="78">
        <f>+IF(+COUNT(D188:N188)&gt;0,RANK(U188,$U$134:$U$215,0),"")</f>
        <v>54</v>
      </c>
      <c r="W188" s="45" t="str">
        <f>IF((OR(P188&gt;7,X188="C")),1," ")</f>
        <v> </v>
      </c>
      <c r="X188" s="43" t="s">
        <v>7</v>
      </c>
    </row>
    <row r="189" spans="1:24" ht="15">
      <c r="A189" s="42" t="s">
        <v>281</v>
      </c>
      <c r="B189" s="42" t="s">
        <v>265</v>
      </c>
      <c r="C189" s="42" t="s">
        <v>75</v>
      </c>
      <c r="D189" s="43">
        <v>10</v>
      </c>
      <c r="E189" s="43" t="s">
        <v>7</v>
      </c>
      <c r="F189" s="43" t="s">
        <v>7</v>
      </c>
      <c r="G189" s="43">
        <v>4</v>
      </c>
      <c r="H189" s="43" t="s">
        <v>7</v>
      </c>
      <c r="I189" s="43">
        <v>10</v>
      </c>
      <c r="J189" s="43" t="s">
        <v>7</v>
      </c>
      <c r="K189" s="43">
        <v>4</v>
      </c>
      <c r="L189" s="43" t="s">
        <v>7</v>
      </c>
      <c r="M189" s="43" t="s">
        <v>7</v>
      </c>
      <c r="N189" s="43" t="s">
        <v>7</v>
      </c>
      <c r="O189" s="44">
        <f>SUM(D189:N189)</f>
        <v>28</v>
      </c>
      <c r="P189" s="44">
        <f>COUNT(D189:N189)</f>
        <v>4</v>
      </c>
      <c r="Q189" s="44">
        <f>IF(P189&lt;9,0,+SMALL(D189:N189,1))</f>
        <v>0</v>
      </c>
      <c r="R189" s="44">
        <f>IF(P189&lt;10,0,+SMALL(D189:N189,2))</f>
        <v>0</v>
      </c>
      <c r="S189" s="44">
        <f>IF(P189&lt;11,0,+SMALL(D189:N189,3))</f>
        <v>0</v>
      </c>
      <c r="T189" s="44">
        <f>IF(P189&lt;12,0,+SMALL(D189:N189,4))</f>
        <v>0</v>
      </c>
      <c r="U189" s="44">
        <f>O189-Q189-R189-S189</f>
        <v>28</v>
      </c>
      <c r="V189" s="78">
        <f>+IF(+COUNT(D189:N189)&gt;0,RANK(U189,$U$134:$U$215,0),"")</f>
        <v>56</v>
      </c>
      <c r="W189" s="45" t="str">
        <f>IF((OR(P189&gt;7,X189="C")),1," ")</f>
        <v> </v>
      </c>
      <c r="X189" s="43" t="s">
        <v>7</v>
      </c>
    </row>
    <row r="190" spans="1:24" ht="15">
      <c r="A190" s="42" t="s">
        <v>282</v>
      </c>
      <c r="B190" s="42" t="s">
        <v>146</v>
      </c>
      <c r="C190" s="42" t="s">
        <v>75</v>
      </c>
      <c r="D190" s="43">
        <v>14</v>
      </c>
      <c r="E190" s="43" t="s">
        <v>7</v>
      </c>
      <c r="F190" s="43" t="s">
        <v>7</v>
      </c>
      <c r="G190" s="43" t="s">
        <v>7</v>
      </c>
      <c r="H190" s="43">
        <v>2</v>
      </c>
      <c r="I190" s="43">
        <v>5</v>
      </c>
      <c r="J190" s="43" t="s">
        <v>7</v>
      </c>
      <c r="K190" s="43">
        <v>3</v>
      </c>
      <c r="L190" s="43">
        <v>4</v>
      </c>
      <c r="M190" s="43" t="s">
        <v>7</v>
      </c>
      <c r="N190" s="43" t="s">
        <v>7</v>
      </c>
      <c r="O190" s="44">
        <f>SUM(D190:N190)</f>
        <v>28</v>
      </c>
      <c r="P190" s="44">
        <f>COUNT(D190:N190)</f>
        <v>5</v>
      </c>
      <c r="Q190" s="44">
        <f>IF(P190&lt;9,0,+SMALL(D190:N190,1))</f>
        <v>0</v>
      </c>
      <c r="R190" s="44">
        <f>IF(P190&lt;10,0,+SMALL(D190:N190,2))</f>
        <v>0</v>
      </c>
      <c r="S190" s="44">
        <f>IF(P190&lt;11,0,+SMALL(D190:N190,3))</f>
        <v>0</v>
      </c>
      <c r="T190" s="44">
        <f>IF(P190&lt;12,0,+SMALL(D190:N190,4))</f>
        <v>0</v>
      </c>
      <c r="U190" s="44">
        <f>O190-Q190-R190-S190</f>
        <v>28</v>
      </c>
      <c r="V190" s="78">
        <f>+IF(+COUNT(D190:N190)&gt;0,RANK(U190,$U$134:$U$215,0),"")</f>
        <v>56</v>
      </c>
      <c r="W190" s="45" t="str">
        <f>IF((OR(P190&gt;7,X190="C")),1," ")</f>
        <v> </v>
      </c>
      <c r="X190" s="43" t="s">
        <v>7</v>
      </c>
    </row>
    <row r="191" spans="1:24" ht="15">
      <c r="A191" s="42" t="s">
        <v>283</v>
      </c>
      <c r="B191" s="42" t="s">
        <v>157</v>
      </c>
      <c r="C191" s="42" t="s">
        <v>68</v>
      </c>
      <c r="D191" s="43" t="s">
        <v>7</v>
      </c>
      <c r="E191" s="43">
        <v>11</v>
      </c>
      <c r="F191" s="43" t="s">
        <v>7</v>
      </c>
      <c r="G191" s="43" t="s">
        <v>7</v>
      </c>
      <c r="H191" s="43">
        <v>10</v>
      </c>
      <c r="I191" s="43" t="s">
        <v>7</v>
      </c>
      <c r="J191" s="43">
        <v>3</v>
      </c>
      <c r="K191" s="43">
        <v>3</v>
      </c>
      <c r="L191" s="43" t="s">
        <v>7</v>
      </c>
      <c r="M191" s="43" t="s">
        <v>7</v>
      </c>
      <c r="N191" s="43" t="s">
        <v>7</v>
      </c>
      <c r="O191" s="44">
        <f>SUM(D191:N191)</f>
        <v>27</v>
      </c>
      <c r="P191" s="44">
        <f>COUNT(D191:N191)</f>
        <v>4</v>
      </c>
      <c r="Q191" s="44">
        <f>IF(P191&lt;9,0,+SMALL(D191:N191,1))</f>
        <v>0</v>
      </c>
      <c r="R191" s="44">
        <f>IF(P191&lt;10,0,+SMALL(D191:N191,2))</f>
        <v>0</v>
      </c>
      <c r="S191" s="44">
        <f>IF(P191&lt;11,0,+SMALL(D191:N191,3))</f>
        <v>0</v>
      </c>
      <c r="T191" s="44">
        <f>IF(P191&lt;12,0,+SMALL(D191:N191,4))</f>
        <v>0</v>
      </c>
      <c r="U191" s="44">
        <f>O191-Q191-R191-S191</f>
        <v>27</v>
      </c>
      <c r="V191" s="78">
        <f>+IF(+COUNT(D191:N191)&gt;0,RANK(U191,$U$134:$U$215,0),"")</f>
        <v>58</v>
      </c>
      <c r="W191" s="45" t="str">
        <f>IF((OR(P191&gt;7,X191="C")),1," ")</f>
        <v> </v>
      </c>
      <c r="X191" s="43" t="s">
        <v>7</v>
      </c>
    </row>
    <row r="192" spans="1:24" ht="15">
      <c r="A192" s="42" t="s">
        <v>284</v>
      </c>
      <c r="B192" s="42" t="s">
        <v>184</v>
      </c>
      <c r="C192" s="42" t="s">
        <v>51</v>
      </c>
      <c r="D192" s="43">
        <v>9</v>
      </c>
      <c r="E192" s="43" t="s">
        <v>7</v>
      </c>
      <c r="F192" s="43">
        <v>5</v>
      </c>
      <c r="G192" s="43" t="s">
        <v>7</v>
      </c>
      <c r="H192" s="43" t="s">
        <v>7</v>
      </c>
      <c r="I192" s="43" t="s">
        <v>7</v>
      </c>
      <c r="J192" s="43">
        <v>4</v>
      </c>
      <c r="K192" s="43">
        <v>3</v>
      </c>
      <c r="L192" s="43">
        <v>3</v>
      </c>
      <c r="M192" s="43" t="s">
        <v>7</v>
      </c>
      <c r="N192" s="43" t="s">
        <v>7</v>
      </c>
      <c r="O192" s="44">
        <f>SUM(D192:N192)</f>
        <v>24</v>
      </c>
      <c r="P192" s="44">
        <f>COUNT(D192:N192)</f>
        <v>5</v>
      </c>
      <c r="Q192" s="44">
        <f>IF(P192&lt;9,0,+SMALL(D192:N192,1))</f>
        <v>0</v>
      </c>
      <c r="R192" s="44">
        <f>IF(P192&lt;10,0,+SMALL(D192:N192,2))</f>
        <v>0</v>
      </c>
      <c r="S192" s="44">
        <f>IF(P192&lt;11,0,+SMALL(D192:N192,3))</f>
        <v>0</v>
      </c>
      <c r="T192" s="44">
        <f>IF(P192&lt;12,0,+SMALL(D192:N192,4))</f>
        <v>0</v>
      </c>
      <c r="U192" s="44">
        <f>O192-Q192-R192-S192</f>
        <v>24</v>
      </c>
      <c r="V192" s="78">
        <f>+IF(+COUNT(D192:N192)&gt;0,RANK(U192,$U$134:$U$215,0),"")</f>
        <v>59</v>
      </c>
      <c r="W192" s="45" t="str">
        <f>IF((OR(P192&gt;7,X192="C")),1," ")</f>
        <v> </v>
      </c>
      <c r="X192" s="43" t="s">
        <v>7</v>
      </c>
    </row>
    <row r="193" spans="1:24" ht="15">
      <c r="A193" s="42" t="s">
        <v>285</v>
      </c>
      <c r="B193" s="42" t="s">
        <v>273</v>
      </c>
      <c r="C193" s="42" t="s">
        <v>75</v>
      </c>
      <c r="D193" s="43">
        <v>7</v>
      </c>
      <c r="E193" s="43" t="s">
        <v>7</v>
      </c>
      <c r="F193" s="43" t="s">
        <v>7</v>
      </c>
      <c r="G193" s="43">
        <v>5</v>
      </c>
      <c r="H193" s="43" t="s">
        <v>7</v>
      </c>
      <c r="I193" s="43">
        <v>2</v>
      </c>
      <c r="J193" s="43" t="s">
        <v>7</v>
      </c>
      <c r="K193" s="43">
        <v>6</v>
      </c>
      <c r="L193" s="43">
        <v>4</v>
      </c>
      <c r="M193" s="43" t="s">
        <v>7</v>
      </c>
      <c r="N193" s="43" t="s">
        <v>7</v>
      </c>
      <c r="O193" s="44">
        <f>SUM(D193:N193)</f>
        <v>24</v>
      </c>
      <c r="P193" s="44">
        <f>COUNT(D193:N193)</f>
        <v>5</v>
      </c>
      <c r="Q193" s="44">
        <f>IF(P193&lt;9,0,+SMALL(D193:N193,1))</f>
        <v>0</v>
      </c>
      <c r="R193" s="44">
        <f>IF(P193&lt;10,0,+SMALL(D193:N193,2))</f>
        <v>0</v>
      </c>
      <c r="S193" s="44">
        <f>IF(P193&lt;11,0,+SMALL(D193:N193,3))</f>
        <v>0</v>
      </c>
      <c r="T193" s="44">
        <f>IF(P193&lt;12,0,+SMALL(D193:N193,4))</f>
        <v>0</v>
      </c>
      <c r="U193" s="44">
        <f>O193-Q193-R193-S193</f>
        <v>24</v>
      </c>
      <c r="V193" s="78">
        <f>+IF(+COUNT(D193:N193)&gt;0,RANK(U193,$U$134:$U$215,0),"")</f>
        <v>59</v>
      </c>
      <c r="W193" s="45" t="str">
        <f>IF((OR(P193&gt;7,X193="C")),1," ")</f>
        <v> </v>
      </c>
      <c r="X193" s="43" t="s">
        <v>7</v>
      </c>
    </row>
    <row r="194" spans="1:24" ht="15">
      <c r="A194" s="42" t="s">
        <v>286</v>
      </c>
      <c r="B194" s="42" t="s">
        <v>222</v>
      </c>
      <c r="C194" s="42" t="s">
        <v>54</v>
      </c>
      <c r="D194" s="43" t="s">
        <v>7</v>
      </c>
      <c r="E194" s="43" t="s">
        <v>7</v>
      </c>
      <c r="F194" s="43">
        <v>6</v>
      </c>
      <c r="G194" s="43">
        <v>5</v>
      </c>
      <c r="H194" s="43">
        <v>5</v>
      </c>
      <c r="I194" s="43" t="s">
        <v>7</v>
      </c>
      <c r="J194" s="43" t="s">
        <v>7</v>
      </c>
      <c r="K194" s="43" t="s">
        <v>7</v>
      </c>
      <c r="L194" s="43">
        <v>7</v>
      </c>
      <c r="M194" s="43" t="s">
        <v>7</v>
      </c>
      <c r="N194" s="43" t="s">
        <v>7</v>
      </c>
      <c r="O194" s="44">
        <f>SUM(D194:N194)</f>
        <v>23</v>
      </c>
      <c r="P194" s="44">
        <f>COUNT(D194:N194)</f>
        <v>4</v>
      </c>
      <c r="Q194" s="44">
        <f>IF(P194&lt;9,0,+SMALL(D194:N194,1))</f>
        <v>0</v>
      </c>
      <c r="R194" s="44">
        <f>IF(P194&lt;10,0,+SMALL(D194:N194,2))</f>
        <v>0</v>
      </c>
      <c r="S194" s="44">
        <f>IF(P194&lt;11,0,+SMALL(D194:N194,3))</f>
        <v>0</v>
      </c>
      <c r="T194" s="44">
        <f>IF(P194&lt;12,0,+SMALL(D194:N194,4))</f>
        <v>0</v>
      </c>
      <c r="U194" s="44">
        <f>O194-Q194-R194-S194</f>
        <v>23</v>
      </c>
      <c r="V194" s="78">
        <f>+IF(+COUNT(D194:N194)&gt;0,RANK(U194,$U$134:$U$215,0),"")</f>
        <v>61</v>
      </c>
      <c r="W194" s="45" t="str">
        <f>IF((OR(P194&gt;7,X194="C")),1," ")</f>
        <v> </v>
      </c>
      <c r="X194" s="43" t="s">
        <v>7</v>
      </c>
    </row>
    <row r="195" spans="1:24" ht="15">
      <c r="A195" s="42" t="s">
        <v>287</v>
      </c>
      <c r="B195" s="42" t="s">
        <v>146</v>
      </c>
      <c r="C195" s="42" t="s">
        <v>118</v>
      </c>
      <c r="D195" s="43">
        <v>2</v>
      </c>
      <c r="E195" s="43">
        <v>6</v>
      </c>
      <c r="F195" s="43">
        <v>5</v>
      </c>
      <c r="G195" s="43">
        <v>6</v>
      </c>
      <c r="H195" s="43">
        <v>2</v>
      </c>
      <c r="I195" s="43" t="s">
        <v>7</v>
      </c>
      <c r="J195" s="43" t="s">
        <v>7</v>
      </c>
      <c r="K195" s="43" t="s">
        <v>7</v>
      </c>
      <c r="L195" s="43">
        <v>1</v>
      </c>
      <c r="M195" s="43" t="s">
        <v>7</v>
      </c>
      <c r="N195" s="43" t="s">
        <v>7</v>
      </c>
      <c r="O195" s="44">
        <f>SUM(D195:N195)</f>
        <v>22</v>
      </c>
      <c r="P195" s="44">
        <f>COUNT(D195:N195)</f>
        <v>6</v>
      </c>
      <c r="Q195" s="44">
        <f>IF(P195&lt;9,0,+SMALL(D195:N195,1))</f>
        <v>0</v>
      </c>
      <c r="R195" s="44">
        <f>IF(P195&lt;10,0,+SMALL(D195:N195,2))</f>
        <v>0</v>
      </c>
      <c r="S195" s="44">
        <f>IF(P195&lt;11,0,+SMALL(D195:N195,3))</f>
        <v>0</v>
      </c>
      <c r="T195" s="44">
        <f>IF(P195&lt;12,0,+SMALL(D195:N195,4))</f>
        <v>0</v>
      </c>
      <c r="U195" s="44">
        <f>O195-Q195-R195-S195</f>
        <v>22</v>
      </c>
      <c r="V195" s="78">
        <f>+IF(+COUNT(D195:N195)&gt;0,RANK(U195,$U$134:$U$215,0),"")</f>
        <v>62</v>
      </c>
      <c r="W195" s="45" t="str">
        <f>IF((OR(P195&gt;7,X195="C")),1," ")</f>
        <v> </v>
      </c>
      <c r="X195" s="43" t="s">
        <v>7</v>
      </c>
    </row>
    <row r="196" spans="1:24" ht="15">
      <c r="A196" s="42" t="s">
        <v>288</v>
      </c>
      <c r="B196" s="42" t="s">
        <v>248</v>
      </c>
      <c r="C196" s="42" t="s">
        <v>80</v>
      </c>
      <c r="D196" s="43">
        <v>12</v>
      </c>
      <c r="E196" s="43">
        <v>9</v>
      </c>
      <c r="F196" s="43" t="s">
        <v>7</v>
      </c>
      <c r="G196" s="43" t="s">
        <v>7</v>
      </c>
      <c r="H196" s="43" t="s">
        <v>7</v>
      </c>
      <c r="I196" s="43" t="s">
        <v>7</v>
      </c>
      <c r="J196" s="43" t="s">
        <v>7</v>
      </c>
      <c r="K196" s="43" t="s">
        <v>7</v>
      </c>
      <c r="L196" s="43" t="s">
        <v>7</v>
      </c>
      <c r="M196" s="43" t="s">
        <v>7</v>
      </c>
      <c r="N196" s="43" t="s">
        <v>7</v>
      </c>
      <c r="O196" s="44">
        <f>SUM(D196:N196)</f>
        <v>21</v>
      </c>
      <c r="P196" s="44">
        <f>COUNT(D196:N196)</f>
        <v>2</v>
      </c>
      <c r="Q196" s="44">
        <f>IF(P196&lt;9,0,+SMALL(D196:N196,1))</f>
        <v>0</v>
      </c>
      <c r="R196" s="44">
        <f>IF(P196&lt;10,0,+SMALL(D196:N196,2))</f>
        <v>0</v>
      </c>
      <c r="S196" s="44">
        <f>IF(P196&lt;11,0,+SMALL(D196:N196,3))</f>
        <v>0</v>
      </c>
      <c r="T196" s="44">
        <f>IF(P196&lt;12,0,+SMALL(D196:N196,4))</f>
        <v>0</v>
      </c>
      <c r="U196" s="44">
        <f>O196-Q196-R196-S196</f>
        <v>21</v>
      </c>
      <c r="V196" s="78">
        <f>+IF(+COUNT(D196:N196)&gt;0,RANK(U196,$U$134:$U$215,0),"")</f>
        <v>63</v>
      </c>
      <c r="W196" s="45" t="str">
        <f>IF((OR(P196&gt;7,X196="C")),1," ")</f>
        <v> </v>
      </c>
      <c r="X196" s="43" t="s">
        <v>7</v>
      </c>
    </row>
    <row r="197" spans="1:24" ht="15">
      <c r="A197" s="42" t="s">
        <v>289</v>
      </c>
      <c r="B197" s="42" t="s">
        <v>229</v>
      </c>
      <c r="C197" s="42" t="s">
        <v>63</v>
      </c>
      <c r="D197" s="43" t="s">
        <v>7</v>
      </c>
      <c r="E197" s="43" t="s">
        <v>7</v>
      </c>
      <c r="F197" s="43">
        <v>3</v>
      </c>
      <c r="G197" s="43" t="s">
        <v>7</v>
      </c>
      <c r="H197" s="43">
        <v>3</v>
      </c>
      <c r="I197" s="43" t="s">
        <v>7</v>
      </c>
      <c r="J197" s="43" t="s">
        <v>7</v>
      </c>
      <c r="K197" s="43" t="s">
        <v>7</v>
      </c>
      <c r="L197" s="43">
        <v>5</v>
      </c>
      <c r="M197" s="43" t="s">
        <v>7</v>
      </c>
      <c r="N197" s="43" t="s">
        <v>7</v>
      </c>
      <c r="O197" s="44">
        <f>SUM(D197:N197)</f>
        <v>11</v>
      </c>
      <c r="P197" s="44">
        <f>COUNT(D197:N197)</f>
        <v>3</v>
      </c>
      <c r="Q197" s="44">
        <f>IF(P197&lt;9,0,+SMALL(D197:N197,1))</f>
        <v>0</v>
      </c>
      <c r="R197" s="44">
        <f>IF(P197&lt;10,0,+SMALL(D197:N197,2))</f>
        <v>0</v>
      </c>
      <c r="S197" s="44">
        <f>IF(P197&lt;11,0,+SMALL(D197:N197,3))</f>
        <v>0</v>
      </c>
      <c r="T197" s="44">
        <f>IF(P197&lt;12,0,+SMALL(D197:N197,4))</f>
        <v>0</v>
      </c>
      <c r="U197" s="44">
        <f>O197-Q197-R197-S197</f>
        <v>11</v>
      </c>
      <c r="V197" s="78">
        <f>+IF(+COUNT(D197:N197)&gt;0,RANK(U197,$U$134:$U$215,0),"")</f>
        <v>64</v>
      </c>
      <c r="W197" s="45" t="str">
        <f>IF((OR(P197&gt;7,X197="C")),1," ")</f>
        <v> </v>
      </c>
      <c r="X197" s="43" t="s">
        <v>7</v>
      </c>
    </row>
    <row r="198" spans="1:24" ht="15">
      <c r="A198" s="79" t="s">
        <v>290</v>
      </c>
      <c r="B198" s="79" t="s">
        <v>152</v>
      </c>
      <c r="C198" s="79" t="s">
        <v>291</v>
      </c>
      <c r="D198" s="43" t="s">
        <v>7</v>
      </c>
      <c r="E198" s="43" t="s">
        <v>7</v>
      </c>
      <c r="F198" s="43" t="s">
        <v>7</v>
      </c>
      <c r="G198" s="43" t="s">
        <v>7</v>
      </c>
      <c r="H198" s="43" t="s">
        <v>7</v>
      </c>
      <c r="I198" s="43">
        <v>6</v>
      </c>
      <c r="J198" s="43">
        <v>4</v>
      </c>
      <c r="K198" s="43" t="s">
        <v>7</v>
      </c>
      <c r="L198" s="43" t="s">
        <v>7</v>
      </c>
      <c r="M198" s="43" t="s">
        <v>7</v>
      </c>
      <c r="N198" s="43" t="s">
        <v>7</v>
      </c>
      <c r="O198" s="44">
        <f>SUM(D198:N198)</f>
        <v>10</v>
      </c>
      <c r="P198" s="44">
        <f>COUNT(D198:N198)</f>
        <v>2</v>
      </c>
      <c r="Q198" s="44">
        <f>IF(P198&lt;9,0,+SMALL(D198:N198,1))</f>
        <v>0</v>
      </c>
      <c r="R198" s="44">
        <f>IF(P198&lt;10,0,+SMALL(D198:N198,2))</f>
        <v>0</v>
      </c>
      <c r="S198" s="44">
        <f>IF(P198&lt;11,0,+SMALL(D198:N198,3))</f>
        <v>0</v>
      </c>
      <c r="T198" s="44">
        <f>IF(P198&lt;12,0,+SMALL(D198:N198,4))</f>
        <v>0</v>
      </c>
      <c r="U198" s="44">
        <f>O198-Q198-R198-S198</f>
        <v>10</v>
      </c>
      <c r="V198" s="78">
        <f>+IF(+COUNT(D198:N198)&gt;0,RANK(U198,$U$134:$U$215,0),"")</f>
        <v>65</v>
      </c>
      <c r="W198" s="45" t="str">
        <f>IF((OR(P198&gt;7,X198="C")),1," ")</f>
        <v> </v>
      </c>
      <c r="X198" s="43" t="s">
        <v>7</v>
      </c>
    </row>
    <row r="199" spans="1:24" ht="15">
      <c r="A199" s="42" t="s">
        <v>292</v>
      </c>
      <c r="B199" s="42" t="s">
        <v>293</v>
      </c>
      <c r="C199" s="42" t="s">
        <v>68</v>
      </c>
      <c r="D199" s="43">
        <v>4</v>
      </c>
      <c r="E199" s="43" t="s">
        <v>7</v>
      </c>
      <c r="F199" s="43" t="s">
        <v>7</v>
      </c>
      <c r="G199" s="43">
        <v>5</v>
      </c>
      <c r="H199" s="43" t="s">
        <v>7</v>
      </c>
      <c r="I199" s="43" t="s">
        <v>7</v>
      </c>
      <c r="J199" s="43" t="s">
        <v>7</v>
      </c>
      <c r="K199" s="43" t="s">
        <v>7</v>
      </c>
      <c r="L199" s="43" t="s">
        <v>7</v>
      </c>
      <c r="M199" s="43" t="s">
        <v>7</v>
      </c>
      <c r="N199" s="43" t="s">
        <v>7</v>
      </c>
      <c r="O199" s="44">
        <f>SUM(D199:N199)</f>
        <v>9</v>
      </c>
      <c r="P199" s="44">
        <f>COUNT(D199:N199)</f>
        <v>2</v>
      </c>
      <c r="Q199" s="44">
        <f>IF(P199&lt;9,0,+SMALL(D199:N199,1))</f>
        <v>0</v>
      </c>
      <c r="R199" s="44">
        <f>IF(P199&lt;10,0,+SMALL(D199:N199,2))</f>
        <v>0</v>
      </c>
      <c r="S199" s="44">
        <f>IF(P199&lt;11,0,+SMALL(D199:N199,3))</f>
        <v>0</v>
      </c>
      <c r="T199" s="44">
        <f>IF(P199&lt;12,0,+SMALL(D199:N199,4))</f>
        <v>0</v>
      </c>
      <c r="U199" s="44">
        <f>O199-Q199-R199-S199</f>
        <v>9</v>
      </c>
      <c r="V199" s="78">
        <f>+IF(+COUNT(D199:N199)&gt;0,RANK(U199,$U$134:$U$215,0),"")</f>
        <v>66</v>
      </c>
      <c r="W199" s="45" t="str">
        <f>IF((OR(P199&gt;7,X199="C")),1," ")</f>
        <v> </v>
      </c>
      <c r="X199" s="43" t="s">
        <v>7</v>
      </c>
    </row>
    <row r="200" spans="1:24" ht="15">
      <c r="A200" s="42" t="s">
        <v>151</v>
      </c>
      <c r="B200" s="42" t="s">
        <v>135</v>
      </c>
      <c r="C200" s="42" t="s">
        <v>46</v>
      </c>
      <c r="D200" s="43" t="s">
        <v>7</v>
      </c>
      <c r="E200" s="43" t="s">
        <v>7</v>
      </c>
      <c r="F200" s="43">
        <v>3</v>
      </c>
      <c r="G200" s="43" t="s">
        <v>7</v>
      </c>
      <c r="H200" s="43">
        <v>6</v>
      </c>
      <c r="I200" s="43" t="s">
        <v>7</v>
      </c>
      <c r="J200" s="43" t="s">
        <v>7</v>
      </c>
      <c r="K200" s="43" t="s">
        <v>7</v>
      </c>
      <c r="L200" s="43" t="s">
        <v>7</v>
      </c>
      <c r="M200" s="43" t="s">
        <v>7</v>
      </c>
      <c r="N200" s="43" t="s">
        <v>7</v>
      </c>
      <c r="O200" s="44">
        <f>SUM(D200:N200)</f>
        <v>9</v>
      </c>
      <c r="P200" s="44">
        <f>COUNT(D200:N200)</f>
        <v>2</v>
      </c>
      <c r="Q200" s="44">
        <f>IF(P200&lt;9,0,+SMALL(D200:N200,1))</f>
        <v>0</v>
      </c>
      <c r="R200" s="44">
        <f>IF(P200&lt;10,0,+SMALL(D200:N200,2))</f>
        <v>0</v>
      </c>
      <c r="S200" s="44">
        <f>IF(P200&lt;11,0,+SMALL(D200:N200,3))</f>
        <v>0</v>
      </c>
      <c r="T200" s="44">
        <f>IF(P200&lt;12,0,+SMALL(D200:N200,4))</f>
        <v>0</v>
      </c>
      <c r="U200" s="44">
        <f>O200-Q200-R200-S200</f>
        <v>9</v>
      </c>
      <c r="V200" s="78">
        <f>+IF(+COUNT(D200:N200)&gt;0,RANK(U200,$U$134:$U$215,0),"")</f>
        <v>66</v>
      </c>
      <c r="W200" s="45" t="str">
        <f>IF((OR(P200&gt;7,X200="C")),1," ")</f>
        <v> </v>
      </c>
      <c r="X200" s="43" t="s">
        <v>7</v>
      </c>
    </row>
    <row r="201" spans="1:24" ht="15">
      <c r="A201" s="42" t="s">
        <v>294</v>
      </c>
      <c r="B201" s="42" t="s">
        <v>171</v>
      </c>
      <c r="C201" s="42" t="s">
        <v>295</v>
      </c>
      <c r="D201" s="43" t="s">
        <v>7</v>
      </c>
      <c r="E201" s="43" t="s">
        <v>7</v>
      </c>
      <c r="F201" s="43">
        <v>2</v>
      </c>
      <c r="G201" s="43" t="s">
        <v>7</v>
      </c>
      <c r="H201" s="43">
        <v>2</v>
      </c>
      <c r="I201" s="43" t="s">
        <v>7</v>
      </c>
      <c r="J201" s="43" t="s">
        <v>7</v>
      </c>
      <c r="K201" s="43">
        <v>4</v>
      </c>
      <c r="L201" s="43" t="s">
        <v>7</v>
      </c>
      <c r="M201" s="43" t="s">
        <v>7</v>
      </c>
      <c r="N201" s="43" t="s">
        <v>7</v>
      </c>
      <c r="O201" s="44">
        <f>SUM(D201:N201)</f>
        <v>8</v>
      </c>
      <c r="P201" s="44">
        <f>COUNT(D201:N201)</f>
        <v>3</v>
      </c>
      <c r="Q201" s="44">
        <f>IF(P201&lt;9,0,+SMALL(D201:N201,1))</f>
        <v>0</v>
      </c>
      <c r="R201" s="44">
        <f>IF(P201&lt;10,0,+SMALL(D201:N201,2))</f>
        <v>0</v>
      </c>
      <c r="S201" s="44">
        <f>IF(P201&lt;11,0,+SMALL(D201:N201,3))</f>
        <v>0</v>
      </c>
      <c r="T201" s="44">
        <f>IF(P201&lt;12,0,+SMALL(D201:N201,4))</f>
        <v>0</v>
      </c>
      <c r="U201" s="44">
        <f>O201-Q201-R201-S201</f>
        <v>8</v>
      </c>
      <c r="V201" s="78">
        <f>+IF(+COUNT(D201:N201)&gt;0,RANK(U201,$U$134:$U$215,0),"")</f>
        <v>68</v>
      </c>
      <c r="W201" s="45" t="str">
        <f>IF((OR(P201&gt;7,X201="C")),1," ")</f>
        <v> </v>
      </c>
      <c r="X201" s="43" t="s">
        <v>7</v>
      </c>
    </row>
    <row r="202" spans="1:24" ht="15">
      <c r="A202" s="42" t="s">
        <v>296</v>
      </c>
      <c r="B202" s="42" t="s">
        <v>297</v>
      </c>
      <c r="C202" s="42" t="s">
        <v>75</v>
      </c>
      <c r="D202" s="43" t="s">
        <v>7</v>
      </c>
      <c r="E202" s="43" t="s">
        <v>7</v>
      </c>
      <c r="F202" s="43" t="s">
        <v>7</v>
      </c>
      <c r="G202" s="43" t="s">
        <v>7</v>
      </c>
      <c r="H202" s="43" t="s">
        <v>7</v>
      </c>
      <c r="I202" s="43">
        <v>7</v>
      </c>
      <c r="J202" s="43" t="s">
        <v>7</v>
      </c>
      <c r="K202" s="43" t="s">
        <v>7</v>
      </c>
      <c r="L202" s="43" t="s">
        <v>7</v>
      </c>
      <c r="M202" s="43" t="s">
        <v>7</v>
      </c>
      <c r="N202" s="43" t="s">
        <v>7</v>
      </c>
      <c r="O202" s="44">
        <f>SUM(D202:N202)</f>
        <v>7</v>
      </c>
      <c r="P202" s="44">
        <f>COUNT(D202:N202)</f>
        <v>1</v>
      </c>
      <c r="Q202" s="44">
        <f>IF(P202&lt;9,0,+SMALL(D202:N202,1))</f>
        <v>0</v>
      </c>
      <c r="R202" s="44">
        <f>IF(P202&lt;10,0,+SMALL(D202:N202,2))</f>
        <v>0</v>
      </c>
      <c r="S202" s="44">
        <f>IF(P202&lt;11,0,+SMALL(D202:N202,3))</f>
        <v>0</v>
      </c>
      <c r="T202" s="44">
        <f>IF(P202&lt;12,0,+SMALL(D202:N202,4))</f>
        <v>0</v>
      </c>
      <c r="U202" s="44">
        <f>O202-Q202-R202-S202</f>
        <v>7</v>
      </c>
      <c r="V202" s="78">
        <f>+IF(+COUNT(D202:N202)&gt;0,RANK(U202,$U$134:$U$215,0),"")</f>
        <v>69</v>
      </c>
      <c r="W202" s="45" t="str">
        <f>IF((OR(P202&gt;7,X202="C")),1," ")</f>
        <v> </v>
      </c>
      <c r="X202" s="43" t="s">
        <v>7</v>
      </c>
    </row>
    <row r="203" spans="1:24" ht="15">
      <c r="A203" s="42" t="s">
        <v>84</v>
      </c>
      <c r="B203" s="42" t="s">
        <v>212</v>
      </c>
      <c r="C203" s="42" t="s">
        <v>57</v>
      </c>
      <c r="D203" s="43" t="s">
        <v>7</v>
      </c>
      <c r="E203" s="43" t="s">
        <v>7</v>
      </c>
      <c r="F203" s="43">
        <v>5</v>
      </c>
      <c r="G203" s="43" t="s">
        <v>7</v>
      </c>
      <c r="H203" s="43" t="s">
        <v>7</v>
      </c>
      <c r="I203" s="43" t="s">
        <v>7</v>
      </c>
      <c r="J203" s="43" t="s">
        <v>7</v>
      </c>
      <c r="K203" s="43" t="s">
        <v>7</v>
      </c>
      <c r="L203" s="43" t="s">
        <v>7</v>
      </c>
      <c r="M203" s="43">
        <v>2</v>
      </c>
      <c r="N203" s="43" t="s">
        <v>7</v>
      </c>
      <c r="O203" s="44">
        <f>SUM(D203:N203)</f>
        <v>7</v>
      </c>
      <c r="P203" s="44">
        <f>COUNT(D203:N203)</f>
        <v>2</v>
      </c>
      <c r="Q203" s="44">
        <f>IF(P203&lt;9,0,+SMALL(D203:N203,1))</f>
        <v>0</v>
      </c>
      <c r="R203" s="44">
        <f>IF(P203&lt;10,0,+SMALL(D203:N203,2))</f>
        <v>0</v>
      </c>
      <c r="S203" s="44">
        <f>IF(P203&lt;11,0,+SMALL(D203:N203,3))</f>
        <v>0</v>
      </c>
      <c r="T203" s="44">
        <f>IF(P203&lt;12,0,+SMALL(D203:N203,4))</f>
        <v>0</v>
      </c>
      <c r="U203" s="44">
        <f>O203-Q203-R203-S203</f>
        <v>7</v>
      </c>
      <c r="V203" s="78">
        <f>+IF(+COUNT(D203:N203)&gt;0,RANK(U203,$U$134:$U$215,0),"")</f>
        <v>69</v>
      </c>
      <c r="W203" s="45" t="str">
        <f>IF((OR(P203&gt;7,X203="C")),1," ")</f>
        <v> </v>
      </c>
      <c r="X203" s="43" t="s">
        <v>7</v>
      </c>
    </row>
    <row r="204" spans="1:24" ht="15">
      <c r="A204" s="42" t="s">
        <v>298</v>
      </c>
      <c r="B204" s="42" t="s">
        <v>299</v>
      </c>
      <c r="C204" s="42" t="s">
        <v>60</v>
      </c>
      <c r="D204" s="43" t="s">
        <v>7</v>
      </c>
      <c r="E204" s="43" t="s">
        <v>7</v>
      </c>
      <c r="F204" s="43">
        <v>6</v>
      </c>
      <c r="G204" s="43" t="s">
        <v>7</v>
      </c>
      <c r="H204" s="43" t="s">
        <v>7</v>
      </c>
      <c r="I204" s="43" t="s">
        <v>7</v>
      </c>
      <c r="J204" s="43" t="s">
        <v>7</v>
      </c>
      <c r="K204" s="43" t="s">
        <v>7</v>
      </c>
      <c r="L204" s="43" t="s">
        <v>7</v>
      </c>
      <c r="M204" s="43" t="s">
        <v>7</v>
      </c>
      <c r="N204" s="43" t="s">
        <v>7</v>
      </c>
      <c r="O204" s="44">
        <f>SUM(D204:N204)</f>
        <v>6</v>
      </c>
      <c r="P204" s="44">
        <f>COUNT(D204:N204)</f>
        <v>1</v>
      </c>
      <c r="Q204" s="44">
        <f>IF(P204&lt;9,0,+SMALL(D204:N204,1))</f>
        <v>0</v>
      </c>
      <c r="R204" s="44">
        <f>IF(P204&lt;10,0,+SMALL(D204:N204,2))</f>
        <v>0</v>
      </c>
      <c r="S204" s="44">
        <f>IF(P204&lt;11,0,+SMALL(D204:N204,3))</f>
        <v>0</v>
      </c>
      <c r="T204" s="44">
        <f>IF(P204&lt;12,0,+SMALL(D204:N204,4))</f>
        <v>0</v>
      </c>
      <c r="U204" s="44">
        <f>O204-Q204-R204-S204</f>
        <v>6</v>
      </c>
      <c r="V204" s="78">
        <f>+IF(+COUNT(D204:N204)&gt;0,RANK(U204,$U$134:$U$215,0),"")</f>
        <v>71</v>
      </c>
      <c r="W204" s="45" t="str">
        <f>IF((OR(P204&gt;7,X204="C")),1," ")</f>
        <v> </v>
      </c>
      <c r="X204" s="43" t="s">
        <v>7</v>
      </c>
    </row>
    <row r="205" spans="1:24" ht="15">
      <c r="A205" s="42" t="s">
        <v>300</v>
      </c>
      <c r="B205" s="42" t="s">
        <v>107</v>
      </c>
      <c r="C205" s="42" t="s">
        <v>301</v>
      </c>
      <c r="D205" s="43" t="s">
        <v>7</v>
      </c>
      <c r="E205" s="43" t="s">
        <v>7</v>
      </c>
      <c r="F205" s="43" t="s">
        <v>7</v>
      </c>
      <c r="G205" s="43" t="s">
        <v>7</v>
      </c>
      <c r="H205" s="43" t="s">
        <v>7</v>
      </c>
      <c r="I205" s="43" t="s">
        <v>7</v>
      </c>
      <c r="J205" s="43" t="s">
        <v>7</v>
      </c>
      <c r="K205" s="43" t="s">
        <v>7</v>
      </c>
      <c r="L205" s="43" t="s">
        <v>7</v>
      </c>
      <c r="M205" s="43" t="s">
        <v>7</v>
      </c>
      <c r="N205" s="43" t="s">
        <v>7</v>
      </c>
      <c r="O205" s="44">
        <f>SUM(D205:N205)</f>
        <v>0</v>
      </c>
      <c r="P205" s="44">
        <f>COUNT(D205:N205)</f>
        <v>0</v>
      </c>
      <c r="Q205" s="44">
        <f>IF(P205&lt;9,0,+SMALL(D205:N205,1))</f>
        <v>0</v>
      </c>
      <c r="R205" s="44">
        <f>IF(P205&lt;10,0,+SMALL(D205:N205,2))</f>
        <v>0</v>
      </c>
      <c r="S205" s="44">
        <f>IF(P205&lt;11,0,+SMALL(D205:N205,3))</f>
        <v>0</v>
      </c>
      <c r="T205" s="44">
        <f>IF(P205&lt;12,0,+SMALL(D205:N205,4))</f>
        <v>0</v>
      </c>
      <c r="U205" s="44">
        <f>O205-Q205-R205-S205</f>
        <v>0</v>
      </c>
      <c r="V205" s="78">
        <f>+IF(+COUNT(D205:N205)&gt;0,RANK(U205,$U$134:$U$215,0),"")</f>
      </c>
      <c r="W205" s="45" t="str">
        <f>IF((OR(P205&gt;7,X205="C")),1," ")</f>
        <v> </v>
      </c>
      <c r="X205" s="43" t="s">
        <v>7</v>
      </c>
    </row>
    <row r="206" spans="1:24" ht="15">
      <c r="A206" s="42" t="s">
        <v>302</v>
      </c>
      <c r="B206" s="42" t="s">
        <v>303</v>
      </c>
      <c r="C206" s="42" t="s">
        <v>201</v>
      </c>
      <c r="D206" s="43" t="s">
        <v>7</v>
      </c>
      <c r="E206" s="43" t="s">
        <v>7</v>
      </c>
      <c r="F206" s="43" t="s">
        <v>7</v>
      </c>
      <c r="G206" s="43" t="s">
        <v>7</v>
      </c>
      <c r="H206" s="43" t="s">
        <v>7</v>
      </c>
      <c r="I206" s="43" t="s">
        <v>7</v>
      </c>
      <c r="J206" s="43" t="s">
        <v>7</v>
      </c>
      <c r="K206" s="43" t="s">
        <v>7</v>
      </c>
      <c r="L206" s="43" t="s">
        <v>7</v>
      </c>
      <c r="M206" s="43" t="s">
        <v>7</v>
      </c>
      <c r="N206" s="43" t="s">
        <v>7</v>
      </c>
      <c r="O206" s="44">
        <f>SUM(D206:N206)</f>
        <v>0</v>
      </c>
      <c r="P206" s="44">
        <f>COUNT(D206:N206)</f>
        <v>0</v>
      </c>
      <c r="Q206" s="44">
        <f>IF(P206&lt;9,0,+SMALL(D206:N206,1))</f>
        <v>0</v>
      </c>
      <c r="R206" s="44">
        <f>IF(P206&lt;10,0,+SMALL(D206:N206,2))</f>
        <v>0</v>
      </c>
      <c r="S206" s="44">
        <f>IF(P206&lt;11,0,+SMALL(D206:N206,3))</f>
        <v>0</v>
      </c>
      <c r="T206" s="44">
        <f>IF(P206&lt;12,0,+SMALL(D206:N206,4))</f>
        <v>0</v>
      </c>
      <c r="U206" s="44">
        <f>O206-Q206-R206-S206</f>
        <v>0</v>
      </c>
      <c r="V206" s="78">
        <f>+IF(+COUNT(D206:N206)&gt;0,RANK(U206,$U$134:$U$215,0),"")</f>
      </c>
      <c r="W206" s="45" t="str">
        <f>IF((OR(P206&gt;7,X206="C")),1," ")</f>
        <v> </v>
      </c>
      <c r="X206" s="43" t="s">
        <v>7</v>
      </c>
    </row>
    <row r="207" spans="1:24" ht="15">
      <c r="A207" s="42" t="s">
        <v>304</v>
      </c>
      <c r="B207" s="42" t="s">
        <v>206</v>
      </c>
      <c r="C207" s="42" t="s">
        <v>201</v>
      </c>
      <c r="D207" s="43" t="s">
        <v>7</v>
      </c>
      <c r="E207" s="43" t="s">
        <v>7</v>
      </c>
      <c r="F207" s="43" t="s">
        <v>7</v>
      </c>
      <c r="G207" s="43" t="s">
        <v>7</v>
      </c>
      <c r="H207" s="43" t="s">
        <v>7</v>
      </c>
      <c r="I207" s="43" t="s">
        <v>7</v>
      </c>
      <c r="J207" s="43" t="s">
        <v>7</v>
      </c>
      <c r="K207" s="43" t="s">
        <v>7</v>
      </c>
      <c r="L207" s="43" t="s">
        <v>7</v>
      </c>
      <c r="M207" s="43" t="s">
        <v>7</v>
      </c>
      <c r="N207" s="43" t="s">
        <v>7</v>
      </c>
      <c r="O207" s="44">
        <f>SUM(D207:N207)</f>
        <v>0</v>
      </c>
      <c r="P207" s="44">
        <f>COUNT(D207:N207)</f>
        <v>0</v>
      </c>
      <c r="Q207" s="44">
        <f>IF(P207&lt;9,0,+SMALL(D207:N207,1))</f>
        <v>0</v>
      </c>
      <c r="R207" s="44">
        <f>IF(P207&lt;10,0,+SMALL(D207:N207,2))</f>
        <v>0</v>
      </c>
      <c r="S207" s="44">
        <f>IF(P207&lt;11,0,+SMALL(D207:N207,3))</f>
        <v>0</v>
      </c>
      <c r="T207" s="44">
        <f>IF(P207&lt;12,0,+SMALL(D207:N207,4))</f>
        <v>0</v>
      </c>
      <c r="U207" s="44">
        <f>O207-Q207-R207-S207</f>
        <v>0</v>
      </c>
      <c r="V207" s="78">
        <f>+IF(+COUNT(D207:N207)&gt;0,RANK(U207,$U$134:$U$215,0),"")</f>
      </c>
      <c r="W207" s="45" t="str">
        <f>IF((OR(P207&gt;7,X207="C")),1," ")</f>
        <v> </v>
      </c>
      <c r="X207" s="43" t="s">
        <v>7</v>
      </c>
    </row>
    <row r="208" spans="1:24" ht="15">
      <c r="A208" s="42" t="s">
        <v>305</v>
      </c>
      <c r="B208" s="42" t="s">
        <v>229</v>
      </c>
      <c r="C208" s="42" t="s">
        <v>46</v>
      </c>
      <c r="D208" s="43" t="s">
        <v>7</v>
      </c>
      <c r="E208" s="43" t="s">
        <v>7</v>
      </c>
      <c r="F208" s="43" t="s">
        <v>7</v>
      </c>
      <c r="G208" s="43" t="s">
        <v>7</v>
      </c>
      <c r="H208" s="43" t="s">
        <v>7</v>
      </c>
      <c r="I208" s="43" t="s">
        <v>7</v>
      </c>
      <c r="J208" s="43" t="s">
        <v>7</v>
      </c>
      <c r="K208" s="43" t="s">
        <v>7</v>
      </c>
      <c r="L208" s="43" t="s">
        <v>7</v>
      </c>
      <c r="M208" s="43" t="s">
        <v>7</v>
      </c>
      <c r="N208" s="43" t="s">
        <v>7</v>
      </c>
      <c r="O208" s="44">
        <f>SUM(D208:N208)</f>
        <v>0</v>
      </c>
      <c r="P208" s="44">
        <f>COUNT(D208:N208)</f>
        <v>0</v>
      </c>
      <c r="Q208" s="44">
        <f>IF(P208&lt;9,0,+SMALL(D208:N208,1))</f>
        <v>0</v>
      </c>
      <c r="R208" s="44">
        <f>IF(P208&lt;10,0,+SMALL(D208:N208,2))</f>
        <v>0</v>
      </c>
      <c r="S208" s="44">
        <f>IF(P208&lt;11,0,+SMALL(D208:N208,3))</f>
        <v>0</v>
      </c>
      <c r="T208" s="44">
        <f>IF(P208&lt;12,0,+SMALL(D208:N208,4))</f>
        <v>0</v>
      </c>
      <c r="U208" s="44">
        <f>O208-Q208-R208-S208</f>
        <v>0</v>
      </c>
      <c r="V208" s="78">
        <f>+IF(+COUNT(D208:N208)&gt;0,RANK(U208,$U$134:$U$215,0),"")</f>
      </c>
      <c r="W208" s="45" t="str">
        <f>IF((OR(P208&gt;7,X208="C")),1," ")</f>
        <v> </v>
      </c>
      <c r="X208" s="43" t="s">
        <v>7</v>
      </c>
    </row>
    <row r="209" spans="1:24" ht="15">
      <c r="A209" s="81" t="s">
        <v>306</v>
      </c>
      <c r="B209" s="81" t="s">
        <v>99</v>
      </c>
      <c r="C209" s="82" t="s">
        <v>86</v>
      </c>
      <c r="D209" s="43" t="s">
        <v>7</v>
      </c>
      <c r="E209" s="43" t="s">
        <v>7</v>
      </c>
      <c r="F209" s="43" t="s">
        <v>7</v>
      </c>
      <c r="G209" s="43" t="s">
        <v>7</v>
      </c>
      <c r="H209" s="43" t="s">
        <v>7</v>
      </c>
      <c r="I209" s="43" t="s">
        <v>7</v>
      </c>
      <c r="J209" s="43" t="s">
        <v>7</v>
      </c>
      <c r="K209" s="43" t="s">
        <v>7</v>
      </c>
      <c r="L209" s="43" t="s">
        <v>7</v>
      </c>
      <c r="M209" s="43" t="s">
        <v>7</v>
      </c>
      <c r="N209" s="43" t="s">
        <v>7</v>
      </c>
      <c r="O209" s="44">
        <f>SUM(D209:N209)</f>
        <v>0</v>
      </c>
      <c r="P209" s="44">
        <f>COUNT(D209:N209)</f>
        <v>0</v>
      </c>
      <c r="Q209" s="44">
        <f>IF(P209&lt;9,0,+SMALL(D209:N209,1))</f>
        <v>0</v>
      </c>
      <c r="R209" s="44">
        <f>IF(P209&lt;10,0,+SMALL(D209:N209,2))</f>
        <v>0</v>
      </c>
      <c r="S209" s="44">
        <f>IF(P209&lt;11,0,+SMALL(D209:N209,3))</f>
        <v>0</v>
      </c>
      <c r="T209" s="44">
        <f>IF(P209&lt;12,0,+SMALL(D209:N209,4))</f>
        <v>0</v>
      </c>
      <c r="U209" s="44">
        <f>O209-Q209-R209-S209</f>
        <v>0</v>
      </c>
      <c r="V209" s="78">
        <f>+IF(+COUNT(D209:N209)&gt;0,RANK(U209,$U$134:$U$215,0),"")</f>
      </c>
      <c r="W209" s="45" t="str">
        <f>IF((OR(P209&gt;7,X209="C")),1," ")</f>
        <v> </v>
      </c>
      <c r="X209" s="43" t="s">
        <v>7</v>
      </c>
    </row>
    <row r="210" spans="1:24" ht="15">
      <c r="A210" s="81" t="s">
        <v>307</v>
      </c>
      <c r="B210" s="81" t="s">
        <v>224</v>
      </c>
      <c r="C210" s="82" t="s">
        <v>110</v>
      </c>
      <c r="D210" s="43" t="s">
        <v>7</v>
      </c>
      <c r="E210" s="43" t="s">
        <v>7</v>
      </c>
      <c r="F210" s="43" t="s">
        <v>7</v>
      </c>
      <c r="G210" s="43" t="s">
        <v>7</v>
      </c>
      <c r="H210" s="43" t="s">
        <v>7</v>
      </c>
      <c r="I210" s="43" t="s">
        <v>7</v>
      </c>
      <c r="J210" s="43" t="s">
        <v>7</v>
      </c>
      <c r="K210" s="43" t="s">
        <v>7</v>
      </c>
      <c r="L210" s="43" t="s">
        <v>7</v>
      </c>
      <c r="M210" s="43" t="s">
        <v>7</v>
      </c>
      <c r="N210" s="43" t="s">
        <v>7</v>
      </c>
      <c r="O210" s="44">
        <f>SUM(D210:N210)</f>
        <v>0</v>
      </c>
      <c r="P210" s="44">
        <f>COUNT(D210:N210)</f>
        <v>0</v>
      </c>
      <c r="Q210" s="44">
        <f>IF(P210&lt;9,0,+SMALL(D210:N210,1))</f>
        <v>0</v>
      </c>
      <c r="R210" s="44">
        <f>IF(P210&lt;10,0,+SMALL(D210:N210,2))</f>
        <v>0</v>
      </c>
      <c r="S210" s="44">
        <f>IF(P210&lt;11,0,+SMALL(D210:N210,3))</f>
        <v>0</v>
      </c>
      <c r="T210" s="44">
        <f>IF(P210&lt;12,0,+SMALL(D210:N210,4))</f>
        <v>0</v>
      </c>
      <c r="U210" s="44">
        <f>O210-Q210-R210-S210</f>
        <v>0</v>
      </c>
      <c r="V210" s="78">
        <f>+IF(+COUNT(D210:N210)&gt;0,RANK(U210,$U$134:$U$215,0),"")</f>
      </c>
      <c r="W210" s="45" t="str">
        <f>IF((OR(P210&gt;7,X210="C")),1," ")</f>
        <v> </v>
      </c>
      <c r="X210" s="43" t="s">
        <v>7</v>
      </c>
    </row>
    <row r="211" spans="1:24" ht="15">
      <c r="A211" s="81" t="s">
        <v>308</v>
      </c>
      <c r="B211" s="81" t="s">
        <v>309</v>
      </c>
      <c r="C211" s="82" t="s">
        <v>194</v>
      </c>
      <c r="D211" s="43" t="s">
        <v>7</v>
      </c>
      <c r="E211" s="43" t="s">
        <v>7</v>
      </c>
      <c r="F211" s="43" t="s">
        <v>7</v>
      </c>
      <c r="G211" s="43" t="s">
        <v>7</v>
      </c>
      <c r="H211" s="43" t="s">
        <v>7</v>
      </c>
      <c r="I211" s="43" t="s">
        <v>7</v>
      </c>
      <c r="J211" s="43" t="s">
        <v>7</v>
      </c>
      <c r="K211" s="43" t="s">
        <v>7</v>
      </c>
      <c r="L211" s="43" t="s">
        <v>7</v>
      </c>
      <c r="M211" s="43" t="s">
        <v>7</v>
      </c>
      <c r="N211" s="43" t="s">
        <v>7</v>
      </c>
      <c r="O211" s="44">
        <f>SUM(D211:N211)</f>
        <v>0</v>
      </c>
      <c r="P211" s="44">
        <f>COUNT(D211:N211)</f>
        <v>0</v>
      </c>
      <c r="Q211" s="44">
        <f>IF(P211&lt;9,0,+SMALL(D211:N211,1))</f>
        <v>0</v>
      </c>
      <c r="R211" s="44">
        <f>IF(P211&lt;10,0,+SMALL(D211:N211,2))</f>
        <v>0</v>
      </c>
      <c r="S211" s="44">
        <f>IF(P211&lt;11,0,+SMALL(D211:N211,3))</f>
        <v>0</v>
      </c>
      <c r="T211" s="44">
        <f>IF(P211&lt;12,0,+SMALL(D211:N211,4))</f>
        <v>0</v>
      </c>
      <c r="U211" s="44">
        <f>O211-Q211-R211-S211</f>
        <v>0</v>
      </c>
      <c r="V211" s="78">
        <f>+IF(+COUNT(D211:N211)&gt;0,RANK(U211,$U$134:$U$215,0),"")</f>
      </c>
      <c r="W211" s="45" t="str">
        <f>IF((OR(P211&gt;7,X211="C")),1," ")</f>
        <v> </v>
      </c>
      <c r="X211" s="43" t="s">
        <v>7</v>
      </c>
    </row>
    <row r="212" spans="1:24" ht="15">
      <c r="A212" s="81" t="s">
        <v>310</v>
      </c>
      <c r="B212" s="81" t="s">
        <v>112</v>
      </c>
      <c r="C212" s="82" t="s">
        <v>301</v>
      </c>
      <c r="D212" s="43" t="s">
        <v>7</v>
      </c>
      <c r="E212" s="43" t="s">
        <v>7</v>
      </c>
      <c r="F212" s="43" t="s">
        <v>7</v>
      </c>
      <c r="G212" s="43" t="s">
        <v>7</v>
      </c>
      <c r="H212" s="43" t="s">
        <v>7</v>
      </c>
      <c r="I212" s="43" t="s">
        <v>7</v>
      </c>
      <c r="J212" s="43" t="s">
        <v>7</v>
      </c>
      <c r="K212" s="43" t="s">
        <v>7</v>
      </c>
      <c r="L212" s="43" t="s">
        <v>7</v>
      </c>
      <c r="M212" s="43" t="s">
        <v>7</v>
      </c>
      <c r="N212" s="43" t="s">
        <v>7</v>
      </c>
      <c r="O212" s="44">
        <f>SUM(D212:N212)</f>
        <v>0</v>
      </c>
      <c r="P212" s="44">
        <f>COUNT(D212:N212)</f>
        <v>0</v>
      </c>
      <c r="Q212" s="44">
        <f>IF(P212&lt;9,0,+SMALL(D212:N212,1))</f>
        <v>0</v>
      </c>
      <c r="R212" s="44">
        <f>IF(P212&lt;10,0,+SMALL(D212:N212,2))</f>
        <v>0</v>
      </c>
      <c r="S212" s="44">
        <f>IF(P212&lt;11,0,+SMALL(D212:N212,3))</f>
        <v>0</v>
      </c>
      <c r="T212" s="44">
        <f>IF(P212&lt;12,0,+SMALL(D212:N212,4))</f>
        <v>0</v>
      </c>
      <c r="U212" s="44">
        <f>O212-Q212-R212-S212</f>
        <v>0</v>
      </c>
      <c r="V212" s="78">
        <f>+IF(+COUNT(D212:N212)&gt;0,RANK(U212,$U$134:$U$215,0),"")</f>
      </c>
      <c r="W212" s="45" t="str">
        <f>IF((OR(P212&gt;7,X212="C")),1," ")</f>
        <v> </v>
      </c>
      <c r="X212" s="43" t="s">
        <v>7</v>
      </c>
    </row>
    <row r="213" spans="1:24" ht="15">
      <c r="A213" s="42" t="s">
        <v>7</v>
      </c>
      <c r="B213" s="42" t="s">
        <v>7</v>
      </c>
      <c r="C213" s="42" t="s">
        <v>7</v>
      </c>
      <c r="D213" s="43" t="s">
        <v>7</v>
      </c>
      <c r="E213" s="43" t="s">
        <v>7</v>
      </c>
      <c r="F213" s="43" t="s">
        <v>7</v>
      </c>
      <c r="G213" s="43" t="s">
        <v>7</v>
      </c>
      <c r="H213" s="43" t="s">
        <v>7</v>
      </c>
      <c r="I213" s="43" t="s">
        <v>7</v>
      </c>
      <c r="J213" s="43" t="s">
        <v>7</v>
      </c>
      <c r="K213" s="43" t="s">
        <v>7</v>
      </c>
      <c r="L213" s="43" t="s">
        <v>7</v>
      </c>
      <c r="M213" s="43" t="s">
        <v>7</v>
      </c>
      <c r="N213" s="43" t="s">
        <v>7</v>
      </c>
      <c r="O213" s="83"/>
      <c r="P213" s="83"/>
      <c r="Q213" s="46" t="s">
        <v>7</v>
      </c>
      <c r="R213" s="46" t="s">
        <v>7</v>
      </c>
      <c r="S213" s="46" t="s">
        <v>7</v>
      </c>
      <c r="T213" s="46" t="s">
        <v>7</v>
      </c>
      <c r="U213" s="46" t="s">
        <v>7</v>
      </c>
      <c r="V213" s="83"/>
      <c r="W213" s="45"/>
      <c r="X213" s="43" t="s">
        <v>7</v>
      </c>
    </row>
    <row r="214" spans="1:24" ht="15">
      <c r="A214" s="42" t="s">
        <v>7</v>
      </c>
      <c r="B214" s="42" t="s">
        <v>7</v>
      </c>
      <c r="C214" s="42" t="s">
        <v>7</v>
      </c>
      <c r="D214" s="83"/>
      <c r="E214" s="83"/>
      <c r="F214" s="83"/>
      <c r="G214" s="83"/>
      <c r="H214" s="83"/>
      <c r="I214" s="83"/>
      <c r="J214" s="43" t="s">
        <v>7</v>
      </c>
      <c r="K214" s="83"/>
      <c r="L214" s="83"/>
      <c r="M214" s="83"/>
      <c r="N214" s="83"/>
      <c r="O214" s="83"/>
      <c r="P214" s="83"/>
      <c r="Q214" s="46" t="s">
        <v>7</v>
      </c>
      <c r="R214" s="46" t="s">
        <v>7</v>
      </c>
      <c r="S214" s="46" t="s">
        <v>7</v>
      </c>
      <c r="T214" s="46" t="s">
        <v>7</v>
      </c>
      <c r="U214" s="46" t="s">
        <v>7</v>
      </c>
      <c r="V214" s="83"/>
      <c r="W214" s="45"/>
      <c r="X214" s="43" t="s">
        <v>7</v>
      </c>
    </row>
    <row r="215" spans="1:24" ht="15">
      <c r="A215" s="42" t="s">
        <v>7</v>
      </c>
      <c r="B215" s="42" t="s">
        <v>7</v>
      </c>
      <c r="C215" s="42" t="s">
        <v>7</v>
      </c>
      <c r="D215" s="83"/>
      <c r="E215" s="83"/>
      <c r="F215" s="83"/>
      <c r="G215" s="83"/>
      <c r="H215" s="83"/>
      <c r="I215" s="83"/>
      <c r="J215" s="83"/>
      <c r="K215" s="83"/>
      <c r="L215" s="83"/>
      <c r="M215" s="83"/>
      <c r="N215" s="83"/>
      <c r="O215" s="83"/>
      <c r="P215" s="83"/>
      <c r="Q215" s="46" t="s">
        <v>7</v>
      </c>
      <c r="R215" s="46" t="s">
        <v>7</v>
      </c>
      <c r="S215" s="46" t="s">
        <v>7</v>
      </c>
      <c r="T215" s="46" t="s">
        <v>7</v>
      </c>
      <c r="U215" s="46" t="s">
        <v>7</v>
      </c>
      <c r="V215" s="83"/>
      <c r="X215" s="43" t="s">
        <v>7</v>
      </c>
    </row>
    <row r="216" spans="1:24" ht="15.75">
      <c r="A216" s="50">
        <f>COUNTIF($A$134:$A$215,"&gt;&lt;")</f>
        <v>79</v>
      </c>
      <c r="B216" s="50">
        <f>COUNTIF($B$134:$B$215,"&gt;&lt;")</f>
        <v>79</v>
      </c>
      <c r="C216" s="50">
        <f>COUNTIF($C$134:$C$215,"&gt;&lt;")</f>
        <v>79</v>
      </c>
      <c r="D216" s="50">
        <f aca="true" t="shared" si="5" ref="D216:N216">COUNTIF(D$134:D$215,"=0")+COUNTIF(D$134:D$215,"&gt;0")</f>
        <v>51</v>
      </c>
      <c r="E216" s="50">
        <f t="shared" si="5"/>
        <v>44</v>
      </c>
      <c r="F216" s="50">
        <f t="shared" si="5"/>
        <v>52</v>
      </c>
      <c r="G216" s="50">
        <f t="shared" si="5"/>
        <v>49</v>
      </c>
      <c r="H216" s="50">
        <f t="shared" si="5"/>
        <v>56</v>
      </c>
      <c r="I216" s="50">
        <f t="shared" si="5"/>
        <v>47</v>
      </c>
      <c r="J216" s="50">
        <f t="shared" si="5"/>
        <v>35</v>
      </c>
      <c r="K216" s="50">
        <f t="shared" si="5"/>
        <v>26</v>
      </c>
      <c r="L216" s="50">
        <f t="shared" si="5"/>
        <v>38</v>
      </c>
      <c r="M216" s="50">
        <f t="shared" si="5"/>
        <v>27</v>
      </c>
      <c r="N216" s="50">
        <f t="shared" si="5"/>
        <v>0</v>
      </c>
      <c r="O216" s="51"/>
      <c r="P216" s="52"/>
      <c r="Q216" s="52"/>
      <c r="R216" s="52"/>
      <c r="S216" s="52"/>
      <c r="T216" s="52"/>
      <c r="U216" s="52"/>
      <c r="V216" s="52"/>
      <c r="W216" s="54" t="s">
        <v>7</v>
      </c>
      <c r="X216" s="43" t="s">
        <v>7</v>
      </c>
    </row>
    <row r="217" spans="1:24" ht="15">
      <c r="A217" s="71"/>
      <c r="B217" s="71"/>
      <c r="C217" s="72"/>
      <c r="D217" s="58">
        <f aca="true" t="shared" si="6" ref="D217:N217">D216/$A216</f>
        <v>0.6455696202531646</v>
      </c>
      <c r="E217" s="58">
        <f t="shared" si="6"/>
        <v>0.5569620253164557</v>
      </c>
      <c r="F217" s="58">
        <f t="shared" si="6"/>
        <v>0.6582278481012658</v>
      </c>
      <c r="G217" s="58">
        <f t="shared" si="6"/>
        <v>0.620253164556962</v>
      </c>
      <c r="H217" s="58">
        <f t="shared" si="6"/>
        <v>0.7088607594936709</v>
      </c>
      <c r="I217" s="58">
        <f t="shared" si="6"/>
        <v>0.5949367088607594</v>
      </c>
      <c r="J217" s="58">
        <f t="shared" si="6"/>
        <v>0.4430379746835443</v>
      </c>
      <c r="K217" s="58">
        <f t="shared" si="6"/>
        <v>0.3291139240506329</v>
      </c>
      <c r="L217" s="58">
        <f t="shared" si="6"/>
        <v>0.4810126582278481</v>
      </c>
      <c r="M217" s="58">
        <f t="shared" si="6"/>
        <v>0.34177215189873417</v>
      </c>
      <c r="N217" s="58">
        <f t="shared" si="6"/>
        <v>0</v>
      </c>
      <c r="O217" s="59"/>
      <c r="P217" s="60"/>
      <c r="Q217" s="60"/>
      <c r="R217" s="60"/>
      <c r="S217" s="60"/>
      <c r="T217" s="60"/>
      <c r="U217" s="60"/>
      <c r="V217" s="60"/>
      <c r="W217" s="45"/>
      <c r="X217" s="43" t="s">
        <v>7</v>
      </c>
    </row>
    <row r="218" spans="1:24" ht="15.75" thickBot="1">
      <c r="A218" s="84" t="s">
        <v>7</v>
      </c>
      <c r="B218" s="20"/>
      <c r="C218" s="73"/>
      <c r="D218" s="85" t="s">
        <v>7</v>
      </c>
      <c r="E218" s="85" t="s">
        <v>7</v>
      </c>
      <c r="F218" s="85" t="s">
        <v>7</v>
      </c>
      <c r="G218" s="85" t="s">
        <v>7</v>
      </c>
      <c r="H218" s="85" t="s">
        <v>7</v>
      </c>
      <c r="I218" s="85" t="s">
        <v>7</v>
      </c>
      <c r="J218" s="85" t="s">
        <v>7</v>
      </c>
      <c r="K218" s="85" t="s">
        <v>7</v>
      </c>
      <c r="L218" s="85" t="s">
        <v>7</v>
      </c>
      <c r="M218" s="85" t="s">
        <v>7</v>
      </c>
      <c r="N218" s="86" t="s">
        <v>7</v>
      </c>
      <c r="O218" s="60"/>
      <c r="P218" s="61"/>
      <c r="Q218" s="61"/>
      <c r="R218" s="61"/>
      <c r="S218" s="61"/>
      <c r="T218" s="61"/>
      <c r="U218" s="61"/>
      <c r="W218" s="45"/>
      <c r="X218" s="43" t="s">
        <v>7</v>
      </c>
    </row>
    <row r="219" spans="1:24" ht="18.75" thickBot="1">
      <c r="A219" s="87" t="s">
        <v>311</v>
      </c>
      <c r="B219" s="88"/>
      <c r="C219" s="89"/>
      <c r="D219" s="90"/>
      <c r="E219" s="90"/>
      <c r="F219" s="90"/>
      <c r="G219" s="90"/>
      <c r="H219" s="90"/>
      <c r="I219" s="90"/>
      <c r="J219" s="90"/>
      <c r="K219" s="90"/>
      <c r="L219" s="90"/>
      <c r="M219" s="90"/>
      <c r="N219" s="91"/>
      <c r="O219" s="92" t="s">
        <v>7</v>
      </c>
      <c r="P219" s="92"/>
      <c r="Q219" s="92"/>
      <c r="R219" s="92"/>
      <c r="S219" s="92"/>
      <c r="T219" s="92"/>
      <c r="U219" s="92"/>
      <c r="V219" s="92"/>
      <c r="W219" s="45"/>
      <c r="X219" s="43" t="s">
        <v>7</v>
      </c>
    </row>
    <row r="220" spans="1:24" ht="15.75" thickBot="1">
      <c r="A220" s="93"/>
      <c r="B220" s="93"/>
      <c r="C220" s="94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43"/>
      <c r="W220" s="45"/>
      <c r="X220" s="43" t="s">
        <v>7</v>
      </c>
    </row>
    <row r="221" spans="1:24" ht="15.75" thickBot="1">
      <c r="A221" s="33" t="s">
        <v>11</v>
      </c>
      <c r="B221" s="33" t="s">
        <v>12</v>
      </c>
      <c r="C221" s="34" t="s">
        <v>13</v>
      </c>
      <c r="D221" s="34" t="s">
        <v>312</v>
      </c>
      <c r="E221" s="95"/>
      <c r="F221" s="95"/>
      <c r="G221" s="95"/>
      <c r="H221" s="95"/>
      <c r="I221" s="95"/>
      <c r="J221" s="95"/>
      <c r="K221" s="95"/>
      <c r="L221" s="95"/>
      <c r="M221" s="34" t="s">
        <v>7</v>
      </c>
      <c r="N221" s="96" t="s">
        <v>311</v>
      </c>
      <c r="O221" s="97"/>
      <c r="P221" s="97"/>
      <c r="Q221" s="97"/>
      <c r="R221" s="97"/>
      <c r="S221" s="97"/>
      <c r="T221" s="97"/>
      <c r="U221" s="97"/>
      <c r="V221" s="97"/>
      <c r="W221" s="45"/>
      <c r="X221" s="43" t="s">
        <v>7</v>
      </c>
    </row>
    <row r="222" spans="1:24" ht="74.25">
      <c r="A222" s="39" t="s">
        <v>15</v>
      </c>
      <c r="B222" s="39" t="s">
        <v>16</v>
      </c>
      <c r="C222" s="39" t="s">
        <v>17</v>
      </c>
      <c r="D222" s="40" t="s">
        <v>18</v>
      </c>
      <c r="E222" s="40" t="s">
        <v>19</v>
      </c>
      <c r="F222" s="40" t="s">
        <v>20</v>
      </c>
      <c r="G222" s="40" t="s">
        <v>21</v>
      </c>
      <c r="H222" s="40" t="s">
        <v>22</v>
      </c>
      <c r="I222" s="40" t="s">
        <v>23</v>
      </c>
      <c r="J222" s="40" t="s">
        <v>24</v>
      </c>
      <c r="K222" s="40" t="s">
        <v>25</v>
      </c>
      <c r="L222" s="40" t="s">
        <v>26</v>
      </c>
      <c r="M222" s="40" t="s">
        <v>27</v>
      </c>
      <c r="N222" s="40" t="s">
        <v>23</v>
      </c>
      <c r="O222" s="41" t="s">
        <v>28</v>
      </c>
      <c r="P222" s="41" t="s">
        <v>29</v>
      </c>
      <c r="Q222" s="41" t="s">
        <v>30</v>
      </c>
      <c r="R222" s="41" t="s">
        <v>31</v>
      </c>
      <c r="S222" s="41" t="s">
        <v>32</v>
      </c>
      <c r="T222" s="41" t="s">
        <v>33</v>
      </c>
      <c r="U222" s="41" t="s">
        <v>34</v>
      </c>
      <c r="V222" s="41" t="s">
        <v>35</v>
      </c>
      <c r="W222" s="45"/>
      <c r="X222" s="43" t="s">
        <v>7</v>
      </c>
    </row>
    <row r="223" spans="1:24" ht="15">
      <c r="A223" s="98" t="s">
        <v>55</v>
      </c>
      <c r="B223" s="99" t="s">
        <v>56</v>
      </c>
      <c r="C223" s="100" t="s">
        <v>57</v>
      </c>
      <c r="D223" s="101">
        <v>32</v>
      </c>
      <c r="E223" s="102">
        <v>35</v>
      </c>
      <c r="F223" s="43">
        <v>22</v>
      </c>
      <c r="G223" s="43">
        <v>34</v>
      </c>
      <c r="H223" s="43" t="s">
        <v>7</v>
      </c>
      <c r="I223" s="43">
        <v>38</v>
      </c>
      <c r="J223" s="43">
        <v>30</v>
      </c>
      <c r="K223" s="43" t="s">
        <v>7</v>
      </c>
      <c r="L223" s="43">
        <v>37</v>
      </c>
      <c r="M223" s="43">
        <v>29</v>
      </c>
      <c r="N223" s="43" t="s">
        <v>7</v>
      </c>
      <c r="O223" s="46">
        <f>SUM(D223:N223)</f>
        <v>257</v>
      </c>
      <c r="P223" s="44">
        <f>COUNT(D223:N223)</f>
        <v>8</v>
      </c>
      <c r="Q223" s="44">
        <f>IF(P223&lt;9,0,+SMALL(D223:N223,1))</f>
        <v>0</v>
      </c>
      <c r="R223" s="44">
        <f>IF(P223&lt;10,0,+SMALL(D223:N223,2))</f>
        <v>0</v>
      </c>
      <c r="S223" s="44">
        <f>IF(P223&lt;11,0,+SMALL(D223:N223,3))</f>
        <v>0</v>
      </c>
      <c r="T223" s="44">
        <f>IF(P223&lt;12,0,+SMALL(D223:N223,4))</f>
        <v>0</v>
      </c>
      <c r="U223" s="44">
        <f>O223-Q223-R223-S223</f>
        <v>257</v>
      </c>
      <c r="V223" s="44">
        <f>+IF(+COUNT(D223:N223)&gt;0,RANK(U223,$U$223:$U$257,0),"")</f>
        <v>1</v>
      </c>
      <c r="W223" s="45">
        <f>IF((OR(P223&gt;7,X223="C")),1," ")</f>
        <v>1</v>
      </c>
      <c r="X223" s="43" t="s">
        <v>7</v>
      </c>
    </row>
    <row r="224" spans="1:24" ht="15">
      <c r="A224" s="98" t="s">
        <v>41</v>
      </c>
      <c r="B224" s="103" t="s">
        <v>42</v>
      </c>
      <c r="C224" s="100" t="s">
        <v>43</v>
      </c>
      <c r="D224" s="101">
        <v>26</v>
      </c>
      <c r="E224" s="102">
        <v>29</v>
      </c>
      <c r="F224" s="43">
        <v>27</v>
      </c>
      <c r="G224" s="43">
        <v>34</v>
      </c>
      <c r="H224" s="43">
        <v>28</v>
      </c>
      <c r="I224" s="43">
        <v>35</v>
      </c>
      <c r="J224" s="43">
        <v>32</v>
      </c>
      <c r="K224" s="43" t="s">
        <v>7</v>
      </c>
      <c r="L224" s="43">
        <v>32</v>
      </c>
      <c r="M224" s="43">
        <v>29</v>
      </c>
      <c r="N224" s="43" t="s">
        <v>7</v>
      </c>
      <c r="O224" s="46">
        <f>SUM(D224:N224)</f>
        <v>272</v>
      </c>
      <c r="P224" s="44">
        <f>COUNT(D224:N224)</f>
        <v>9</v>
      </c>
      <c r="Q224" s="44">
        <f>IF(P224&lt;9,0,+SMALL(D224:N224,1))</f>
        <v>26</v>
      </c>
      <c r="R224" s="44">
        <f>IF(P224&lt;10,0,+SMALL(D224:N224,2))</f>
        <v>0</v>
      </c>
      <c r="S224" s="44">
        <f>IF(P224&lt;11,0,+SMALL(D224:N224,3))</f>
        <v>0</v>
      </c>
      <c r="T224" s="44">
        <f>IF(P224&lt;12,0,+SMALL(D224:N224,4))</f>
        <v>0</v>
      </c>
      <c r="U224" s="44">
        <f>O224-Q224-R224-S224</f>
        <v>246</v>
      </c>
      <c r="V224" s="44">
        <f>+IF(+COUNT(D224:N224)&gt;0,RANK(U224,$U$223:$U$257,0),"")</f>
        <v>2</v>
      </c>
      <c r="W224" s="45">
        <f>IF((OR(P224&gt;7,X224="C")),1," ")</f>
        <v>1</v>
      </c>
      <c r="X224" s="43" t="s">
        <v>7</v>
      </c>
    </row>
    <row r="225" spans="1:24" ht="15">
      <c r="A225" s="98" t="s">
        <v>58</v>
      </c>
      <c r="B225" s="103" t="s">
        <v>59</v>
      </c>
      <c r="C225" s="100" t="s">
        <v>60</v>
      </c>
      <c r="D225" s="101">
        <v>34</v>
      </c>
      <c r="E225" s="102">
        <v>30</v>
      </c>
      <c r="F225" s="43" t="s">
        <v>7</v>
      </c>
      <c r="G225" s="43">
        <v>30</v>
      </c>
      <c r="H225" s="43">
        <v>33</v>
      </c>
      <c r="I225" s="43">
        <v>26</v>
      </c>
      <c r="J225" s="43">
        <v>24</v>
      </c>
      <c r="K225" s="43" t="s">
        <v>7</v>
      </c>
      <c r="L225" s="43">
        <v>32</v>
      </c>
      <c r="M225" s="43">
        <v>26</v>
      </c>
      <c r="N225" s="43" t="s">
        <v>7</v>
      </c>
      <c r="O225" s="46">
        <f>SUM(D225:N225)</f>
        <v>235</v>
      </c>
      <c r="P225" s="44">
        <f>COUNT(D225:N225)</f>
        <v>8</v>
      </c>
      <c r="Q225" s="44">
        <f>IF(P225&lt;9,0,+SMALL(D225:N225,1))</f>
        <v>0</v>
      </c>
      <c r="R225" s="44">
        <f>IF(P225&lt;10,0,+SMALL(D225:N225,2))</f>
        <v>0</v>
      </c>
      <c r="S225" s="44">
        <f>IF(P225&lt;11,0,+SMALL(D225:N225,3))</f>
        <v>0</v>
      </c>
      <c r="T225" s="44">
        <f>IF(P225&lt;12,0,+SMALL(D225:N225,4))</f>
        <v>0</v>
      </c>
      <c r="U225" s="44">
        <f>O225-Q225-R225-S225</f>
        <v>235</v>
      </c>
      <c r="V225" s="44">
        <f>+IF(+COUNT(D225:N225)&gt;0,RANK(U225,$U$223:$U$257,0),"")</f>
        <v>3</v>
      </c>
      <c r="W225" s="45">
        <f>IF((OR(P225&gt;7,X225="C")),1," ")</f>
        <v>1</v>
      </c>
      <c r="X225" s="43" t="s">
        <v>7</v>
      </c>
    </row>
    <row r="226" spans="1:24" ht="15">
      <c r="A226" s="98" t="s">
        <v>44</v>
      </c>
      <c r="B226" s="103" t="s">
        <v>45</v>
      </c>
      <c r="C226" s="100" t="s">
        <v>46</v>
      </c>
      <c r="D226" s="101">
        <v>32</v>
      </c>
      <c r="E226" s="102">
        <v>21</v>
      </c>
      <c r="F226" s="43">
        <v>30</v>
      </c>
      <c r="G226" s="43">
        <v>30</v>
      </c>
      <c r="H226" s="43">
        <v>25</v>
      </c>
      <c r="I226" s="43">
        <v>37</v>
      </c>
      <c r="J226" s="43" t="s">
        <v>7</v>
      </c>
      <c r="K226" s="43">
        <v>31</v>
      </c>
      <c r="L226" s="43">
        <v>26</v>
      </c>
      <c r="M226" s="43" t="s">
        <v>7</v>
      </c>
      <c r="N226" s="43" t="s">
        <v>7</v>
      </c>
      <c r="O226" s="46">
        <f>SUM(D226:N226)</f>
        <v>232</v>
      </c>
      <c r="P226" s="44">
        <f>COUNT(D226:N226)</f>
        <v>8</v>
      </c>
      <c r="Q226" s="44">
        <f>IF(P226&lt;9,0,+SMALL(D226:N226,1))</f>
        <v>0</v>
      </c>
      <c r="R226" s="44">
        <f>IF(P226&lt;10,0,+SMALL(D226:N226,2))</f>
        <v>0</v>
      </c>
      <c r="S226" s="44">
        <f>IF(P226&lt;11,0,+SMALL(D226:N226,3))</f>
        <v>0</v>
      </c>
      <c r="T226" s="44">
        <f>IF(P226&lt;12,0,+SMALL(D226:N226,4))</f>
        <v>0</v>
      </c>
      <c r="U226" s="44">
        <f>O226-Q226-R226-S226</f>
        <v>232</v>
      </c>
      <c r="V226" s="44">
        <f>+IF(+COUNT(D226:N226)&gt;0,RANK(U226,$U$223:$U$257,0),"")</f>
        <v>4</v>
      </c>
      <c r="W226" s="45">
        <f>IF((OR(P226&gt;7,X226="C")),1," ")</f>
        <v>1</v>
      </c>
      <c r="X226" s="43" t="s">
        <v>7</v>
      </c>
    </row>
    <row r="227" spans="1:24" ht="15">
      <c r="A227" s="98" t="s">
        <v>52</v>
      </c>
      <c r="B227" s="103" t="s">
        <v>53</v>
      </c>
      <c r="C227" s="100" t="s">
        <v>54</v>
      </c>
      <c r="D227" s="101">
        <v>30</v>
      </c>
      <c r="E227" s="102">
        <v>18</v>
      </c>
      <c r="F227" s="43">
        <v>35</v>
      </c>
      <c r="G227" s="43">
        <v>30</v>
      </c>
      <c r="H227" s="43">
        <v>33</v>
      </c>
      <c r="I227" s="43">
        <v>28</v>
      </c>
      <c r="J227" s="43">
        <v>16</v>
      </c>
      <c r="K227" s="43" t="s">
        <v>7</v>
      </c>
      <c r="L227" s="43">
        <v>29</v>
      </c>
      <c r="M227" s="43">
        <v>27</v>
      </c>
      <c r="N227" s="43" t="s">
        <v>7</v>
      </c>
      <c r="O227" s="46">
        <f>SUM(D227:N227)</f>
        <v>246</v>
      </c>
      <c r="P227" s="44">
        <f>COUNT(D227:N227)</f>
        <v>9</v>
      </c>
      <c r="Q227" s="44">
        <f>IF(P227&lt;9,0,+SMALL(D227:N227,1))</f>
        <v>16</v>
      </c>
      <c r="R227" s="44">
        <f>IF(P227&lt;10,0,+SMALL(D227:N227,2))</f>
        <v>0</v>
      </c>
      <c r="S227" s="44">
        <f>IF(P227&lt;11,0,+SMALL(D227:N227,3))</f>
        <v>0</v>
      </c>
      <c r="T227" s="44">
        <f>IF(P227&lt;12,0,+SMALL(D227:N227,4))</f>
        <v>0</v>
      </c>
      <c r="U227" s="44">
        <f>O227-Q227-R227-S227</f>
        <v>230</v>
      </c>
      <c r="V227" s="44">
        <f>+IF(+COUNT(D227:N227)&gt;0,RANK(U227,$U$223:$U$257,0),"")</f>
        <v>5</v>
      </c>
      <c r="W227" s="45">
        <f>IF((OR(P227&gt;7,X227="C")),1," ")</f>
        <v>1</v>
      </c>
      <c r="X227" s="43" t="s">
        <v>7</v>
      </c>
    </row>
    <row r="228" spans="1:24" ht="15">
      <c r="A228" s="98" t="s">
        <v>38</v>
      </c>
      <c r="B228" s="103" t="s">
        <v>39</v>
      </c>
      <c r="C228" s="100" t="s">
        <v>40</v>
      </c>
      <c r="D228" s="101" t="s">
        <v>7</v>
      </c>
      <c r="E228" s="102">
        <v>20</v>
      </c>
      <c r="F228" s="43">
        <v>31</v>
      </c>
      <c r="G228" s="43" t="s">
        <v>7</v>
      </c>
      <c r="H228" s="43">
        <v>32</v>
      </c>
      <c r="I228" s="43">
        <v>28</v>
      </c>
      <c r="J228" s="43">
        <v>33</v>
      </c>
      <c r="K228" s="43" t="s">
        <v>7</v>
      </c>
      <c r="L228" s="43">
        <v>37</v>
      </c>
      <c r="M228" s="43">
        <v>26</v>
      </c>
      <c r="N228" s="43" t="s">
        <v>7</v>
      </c>
      <c r="O228" s="46">
        <f>SUM(D228:N228)</f>
        <v>207</v>
      </c>
      <c r="P228" s="44">
        <f>COUNT(D228:N228)</f>
        <v>7</v>
      </c>
      <c r="Q228" s="44">
        <f>IF(P228&lt;9,0,+SMALL(D228:N228,1))</f>
        <v>0</v>
      </c>
      <c r="R228" s="44">
        <f>IF(P228&lt;10,0,+SMALL(D228:N228,2))</f>
        <v>0</v>
      </c>
      <c r="S228" s="44">
        <f>IF(P228&lt;11,0,+SMALL(D228:N228,3))</f>
        <v>0</v>
      </c>
      <c r="T228" s="44">
        <f>IF(P228&lt;12,0,+SMALL(D228:N228,4))</f>
        <v>0</v>
      </c>
      <c r="U228" s="44">
        <f>O228-Q228-R228-S228</f>
        <v>207</v>
      </c>
      <c r="V228" s="44">
        <f>+IF(+COUNT(D228:N228)&gt;0,RANK(U228,$U$223:$U$257,0),"")</f>
        <v>6</v>
      </c>
      <c r="W228" s="45" t="str">
        <f>IF((OR(P228&gt;7,X228="C")),1," ")</f>
        <v> </v>
      </c>
      <c r="X228" s="43" t="s">
        <v>7</v>
      </c>
    </row>
    <row r="229" spans="1:24" ht="15">
      <c r="A229" s="98" t="s">
        <v>47</v>
      </c>
      <c r="B229" s="103" t="s">
        <v>48</v>
      </c>
      <c r="C229" s="100" t="s">
        <v>40</v>
      </c>
      <c r="D229" s="101">
        <v>30</v>
      </c>
      <c r="E229" s="102">
        <v>24</v>
      </c>
      <c r="F229" s="43">
        <v>27</v>
      </c>
      <c r="G229" s="43">
        <v>35</v>
      </c>
      <c r="H229" s="43" t="s">
        <v>7</v>
      </c>
      <c r="I229" s="43">
        <v>30</v>
      </c>
      <c r="J229" s="43" t="s">
        <v>7</v>
      </c>
      <c r="K229" s="43" t="s">
        <v>7</v>
      </c>
      <c r="L229" s="43" t="s">
        <v>7</v>
      </c>
      <c r="M229" s="43">
        <v>27</v>
      </c>
      <c r="N229" s="43" t="s">
        <v>7</v>
      </c>
      <c r="O229" s="46">
        <f>SUM(D229:N229)</f>
        <v>173</v>
      </c>
      <c r="P229" s="44">
        <f>COUNT(D229:N229)</f>
        <v>6</v>
      </c>
      <c r="Q229" s="44">
        <f>IF(P229&lt;9,0,+SMALL(D229:N229,1))</f>
        <v>0</v>
      </c>
      <c r="R229" s="44">
        <f>IF(P229&lt;10,0,+SMALL(D229:N229,2))</f>
        <v>0</v>
      </c>
      <c r="S229" s="44">
        <f>IF(P229&lt;11,0,+SMALL(D229:N229,3))</f>
        <v>0</v>
      </c>
      <c r="T229" s="44">
        <f>IF(P229&lt;12,0,+SMALL(D229:N229,4))</f>
        <v>0</v>
      </c>
      <c r="U229" s="44">
        <f>O229-Q229-R229-S229</f>
        <v>173</v>
      </c>
      <c r="V229" s="44">
        <f>+IF(+COUNT(D229:N229)&gt;0,RANK(U229,$U$223:$U$257,0),"")</f>
        <v>7</v>
      </c>
      <c r="W229" s="45" t="str">
        <f>IF((OR(P229&gt;7,X229="C")),1," ")</f>
        <v> </v>
      </c>
      <c r="X229" s="43" t="s">
        <v>7</v>
      </c>
    </row>
    <row r="230" spans="1:24" ht="15">
      <c r="A230" s="98" t="s">
        <v>49</v>
      </c>
      <c r="B230" s="103" t="s">
        <v>50</v>
      </c>
      <c r="C230" s="100" t="s">
        <v>51</v>
      </c>
      <c r="D230" s="101" t="s">
        <v>7</v>
      </c>
      <c r="E230" s="102" t="s">
        <v>7</v>
      </c>
      <c r="F230" s="43">
        <v>27</v>
      </c>
      <c r="G230" s="43">
        <v>28</v>
      </c>
      <c r="H230" s="43">
        <v>36</v>
      </c>
      <c r="I230" s="43">
        <v>32</v>
      </c>
      <c r="J230" s="43" t="s">
        <v>7</v>
      </c>
      <c r="K230" s="43" t="s">
        <v>7</v>
      </c>
      <c r="L230" s="43">
        <v>32</v>
      </c>
      <c r="M230" s="43" t="s">
        <v>7</v>
      </c>
      <c r="N230" s="43" t="s">
        <v>7</v>
      </c>
      <c r="O230" s="46">
        <f>SUM(D230:N230)</f>
        <v>155</v>
      </c>
      <c r="P230" s="44">
        <f>COUNT(D230:N230)</f>
        <v>5</v>
      </c>
      <c r="Q230" s="44">
        <f>IF(P230&lt;9,0,+SMALL(D230:N230,1))</f>
        <v>0</v>
      </c>
      <c r="R230" s="44">
        <f>IF(P230&lt;10,0,+SMALL(D230:N230,2))</f>
        <v>0</v>
      </c>
      <c r="S230" s="44">
        <f>IF(P230&lt;11,0,+SMALL(D230:N230,3))</f>
        <v>0</v>
      </c>
      <c r="T230" s="44">
        <f>IF(P230&lt;12,0,+SMALL(D230:N230,4))</f>
        <v>0</v>
      </c>
      <c r="U230" s="44">
        <f>O230-Q230-R230-S230</f>
        <v>155</v>
      </c>
      <c r="V230" s="44">
        <f>+IF(+COUNT(D230:N230)&gt;0,RANK(U230,$U$223:$U$257,0),"")</f>
        <v>8</v>
      </c>
      <c r="W230" s="45" t="str">
        <f>IF((OR(P230&gt;7,X230="C")),1," ")</f>
        <v> </v>
      </c>
      <c r="X230" s="43" t="s">
        <v>7</v>
      </c>
    </row>
    <row r="231" spans="1:24" ht="15">
      <c r="A231" s="98" t="s">
        <v>69</v>
      </c>
      <c r="B231" s="103" t="s">
        <v>70</v>
      </c>
      <c r="C231" s="100" t="s">
        <v>63</v>
      </c>
      <c r="D231" s="101" t="s">
        <v>7</v>
      </c>
      <c r="E231" s="102" t="s">
        <v>7</v>
      </c>
      <c r="F231" s="43">
        <v>26</v>
      </c>
      <c r="G231" s="43">
        <v>29</v>
      </c>
      <c r="H231" s="43">
        <v>28</v>
      </c>
      <c r="I231" s="43">
        <v>35</v>
      </c>
      <c r="J231" s="43" t="s">
        <v>7</v>
      </c>
      <c r="K231" s="43" t="s">
        <v>7</v>
      </c>
      <c r="L231" s="43" t="s">
        <v>7</v>
      </c>
      <c r="M231" s="43">
        <v>25</v>
      </c>
      <c r="N231" s="43" t="s">
        <v>7</v>
      </c>
      <c r="O231" s="46">
        <f>SUM(D231:N231)</f>
        <v>143</v>
      </c>
      <c r="P231" s="44">
        <f>COUNT(D231:N231)</f>
        <v>5</v>
      </c>
      <c r="Q231" s="44">
        <f>IF(P231&lt;9,0,+SMALL(D231:N231,1))</f>
        <v>0</v>
      </c>
      <c r="R231" s="44">
        <f>IF(P231&lt;10,0,+SMALL(D231:N231,2))</f>
        <v>0</v>
      </c>
      <c r="S231" s="44">
        <f>IF(P231&lt;11,0,+SMALL(D231:N231,3))</f>
        <v>0</v>
      </c>
      <c r="T231" s="44">
        <f>IF(P231&lt;12,0,+SMALL(D231:N231,4))</f>
        <v>0</v>
      </c>
      <c r="U231" s="44">
        <f>O231-Q231-R231-S231</f>
        <v>143</v>
      </c>
      <c r="V231" s="44">
        <f>+IF(+COUNT(D231:N231)&gt;0,RANK(U231,$U$223:$U$257,0),"")</f>
        <v>9</v>
      </c>
      <c r="W231" s="45" t="str">
        <f>IF((OR(P231&gt;7,X231="C")),1," ")</f>
        <v> </v>
      </c>
      <c r="X231" s="43" t="s">
        <v>7</v>
      </c>
    </row>
    <row r="232" spans="1:24" ht="15">
      <c r="A232" s="98" t="s">
        <v>73</v>
      </c>
      <c r="B232" s="103" t="s">
        <v>74</v>
      </c>
      <c r="C232" s="100" t="s">
        <v>75</v>
      </c>
      <c r="D232" s="101">
        <v>25</v>
      </c>
      <c r="E232" s="102" t="s">
        <v>7</v>
      </c>
      <c r="F232" s="43">
        <v>17</v>
      </c>
      <c r="G232" s="43">
        <v>19</v>
      </c>
      <c r="H232" s="43">
        <v>17</v>
      </c>
      <c r="I232" s="43">
        <v>25</v>
      </c>
      <c r="J232" s="43" t="s">
        <v>7</v>
      </c>
      <c r="K232" s="43">
        <v>20</v>
      </c>
      <c r="L232" s="43">
        <v>18</v>
      </c>
      <c r="M232" s="43" t="s">
        <v>7</v>
      </c>
      <c r="N232" s="43" t="s">
        <v>7</v>
      </c>
      <c r="O232" s="46">
        <f>SUM(D232:N232)</f>
        <v>141</v>
      </c>
      <c r="P232" s="44">
        <f>COUNT(D232:N232)</f>
        <v>7</v>
      </c>
      <c r="Q232" s="44">
        <f>IF(P232&lt;9,0,+SMALL(D232:N232,1))</f>
        <v>0</v>
      </c>
      <c r="R232" s="44">
        <f>IF(P232&lt;10,0,+SMALL(D232:N232,2))</f>
        <v>0</v>
      </c>
      <c r="S232" s="44">
        <f>IF(P232&lt;11,0,+SMALL(D232:N232,3))</f>
        <v>0</v>
      </c>
      <c r="T232" s="44">
        <f>IF(P232&lt;12,0,+SMALL(D232:N232,4))</f>
        <v>0</v>
      </c>
      <c r="U232" s="44">
        <f>O232-Q232-R232-S232</f>
        <v>141</v>
      </c>
      <c r="V232" s="44">
        <f>+IF(+COUNT(D232:N232)&gt;0,RANK(U232,$U$223:$U$257,0),"")</f>
        <v>10</v>
      </c>
      <c r="W232" s="45" t="str">
        <f>IF((OR(P232&gt;7,X232="C")),1," ")</f>
        <v> </v>
      </c>
      <c r="X232" s="43" t="s">
        <v>7</v>
      </c>
    </row>
    <row r="233" spans="1:24" ht="15">
      <c r="A233" s="98" t="s">
        <v>76</v>
      </c>
      <c r="B233" s="103" t="s">
        <v>77</v>
      </c>
      <c r="C233" s="100" t="s">
        <v>75</v>
      </c>
      <c r="D233" s="101">
        <v>31</v>
      </c>
      <c r="E233" s="102" t="s">
        <v>7</v>
      </c>
      <c r="F233" s="43">
        <v>28</v>
      </c>
      <c r="G233" s="43">
        <v>17</v>
      </c>
      <c r="H233" s="43" t="s">
        <v>7</v>
      </c>
      <c r="I233" s="43" t="s">
        <v>7</v>
      </c>
      <c r="J233" s="43" t="s">
        <v>7</v>
      </c>
      <c r="K233" s="43">
        <v>28</v>
      </c>
      <c r="L233" s="43">
        <v>24</v>
      </c>
      <c r="M233" s="43" t="s">
        <v>7</v>
      </c>
      <c r="N233" s="43" t="s">
        <v>7</v>
      </c>
      <c r="O233" s="46">
        <f>SUM(D233:N233)</f>
        <v>128</v>
      </c>
      <c r="P233" s="44">
        <f>COUNT(D233:N233)</f>
        <v>5</v>
      </c>
      <c r="Q233" s="44">
        <f>IF(P233&lt;9,0,+SMALL(D233:N233,1))</f>
        <v>0</v>
      </c>
      <c r="R233" s="44">
        <f>IF(P233&lt;10,0,+SMALL(D233:N233,2))</f>
        <v>0</v>
      </c>
      <c r="S233" s="44">
        <f>IF(P233&lt;11,0,+SMALL(D233:N233,3))</f>
        <v>0</v>
      </c>
      <c r="T233" s="44">
        <f>IF(P233&lt;12,0,+SMALL(D233:N233,4))</f>
        <v>0</v>
      </c>
      <c r="U233" s="44">
        <f>O233-Q233-R233-S233</f>
        <v>128</v>
      </c>
      <c r="V233" s="44">
        <f>+IF(+COUNT(D233:N233)&gt;0,RANK(U233,$U$223:$U$257,0),"")</f>
        <v>11</v>
      </c>
      <c r="W233" s="45" t="str">
        <f>IF((OR(P233&gt;7,X233="C")),1," ")</f>
        <v> </v>
      </c>
      <c r="X233" s="43" t="s">
        <v>7</v>
      </c>
    </row>
    <row r="234" spans="1:24" ht="15">
      <c r="A234" s="98" t="s">
        <v>78</v>
      </c>
      <c r="B234" s="103" t="s">
        <v>79</v>
      </c>
      <c r="C234" s="100" t="s">
        <v>80</v>
      </c>
      <c r="D234" s="101">
        <v>25</v>
      </c>
      <c r="E234" s="102">
        <v>19</v>
      </c>
      <c r="F234" s="43">
        <v>12</v>
      </c>
      <c r="G234" s="43" t="s">
        <v>7</v>
      </c>
      <c r="H234" s="43">
        <v>28</v>
      </c>
      <c r="I234" s="43" t="s">
        <v>7</v>
      </c>
      <c r="J234" s="43">
        <v>22</v>
      </c>
      <c r="K234" s="43" t="s">
        <v>7</v>
      </c>
      <c r="L234" s="43" t="s">
        <v>7</v>
      </c>
      <c r="M234" s="43">
        <v>15</v>
      </c>
      <c r="N234" s="43" t="s">
        <v>7</v>
      </c>
      <c r="O234" s="46">
        <f>SUM(D234:N234)</f>
        <v>121</v>
      </c>
      <c r="P234" s="44">
        <f>COUNT(D234:N234)</f>
        <v>6</v>
      </c>
      <c r="Q234" s="44">
        <f>IF(P234&lt;9,0,+SMALL(D234:N234,1))</f>
        <v>0</v>
      </c>
      <c r="R234" s="44">
        <f>IF(P234&lt;10,0,+SMALL(D234:N234,2))</f>
        <v>0</v>
      </c>
      <c r="S234" s="44">
        <f>IF(P234&lt;11,0,+SMALL(D234:N234,3))</f>
        <v>0</v>
      </c>
      <c r="T234" s="44">
        <f>IF(P234&lt;12,0,+SMALL(D234:N234,4))</f>
        <v>0</v>
      </c>
      <c r="U234" s="44">
        <f>O234-Q234-R234-S234</f>
        <v>121</v>
      </c>
      <c r="V234" s="44">
        <f>+IF(+COUNT(D234:N234)&gt;0,RANK(U234,$U$223:$U$257,0),"")</f>
        <v>12</v>
      </c>
      <c r="W234" s="45" t="str">
        <f>IF((OR(P234&gt;7,X234="C")),1," ")</f>
        <v> </v>
      </c>
      <c r="X234" s="43" t="s">
        <v>7</v>
      </c>
    </row>
    <row r="235" spans="1:24" ht="15">
      <c r="A235" s="98" t="s">
        <v>61</v>
      </c>
      <c r="B235" s="103" t="s">
        <v>62</v>
      </c>
      <c r="C235" s="100" t="s">
        <v>63</v>
      </c>
      <c r="D235" s="101" t="s">
        <v>7</v>
      </c>
      <c r="E235" s="102" t="s">
        <v>7</v>
      </c>
      <c r="F235" s="43">
        <v>17</v>
      </c>
      <c r="G235" s="43">
        <v>36</v>
      </c>
      <c r="H235" s="43">
        <v>35</v>
      </c>
      <c r="I235" s="43" t="s">
        <v>7</v>
      </c>
      <c r="J235" s="43">
        <v>30</v>
      </c>
      <c r="K235" s="43" t="s">
        <v>7</v>
      </c>
      <c r="L235" s="43" t="s">
        <v>7</v>
      </c>
      <c r="M235" s="43" t="s">
        <v>7</v>
      </c>
      <c r="N235" s="43" t="s">
        <v>7</v>
      </c>
      <c r="O235" s="46">
        <f>SUM(D235:N235)</f>
        <v>118</v>
      </c>
      <c r="P235" s="44">
        <f>COUNT(D235:N235)</f>
        <v>4</v>
      </c>
      <c r="Q235" s="44">
        <f>IF(P235&lt;9,0,+SMALL(D235:N235,1))</f>
        <v>0</v>
      </c>
      <c r="R235" s="44">
        <f>IF(P235&lt;10,0,+SMALL(D235:N235,2))</f>
        <v>0</v>
      </c>
      <c r="S235" s="44">
        <f>IF(P235&lt;11,0,+SMALL(D235:N235,3))</f>
        <v>0</v>
      </c>
      <c r="T235" s="44">
        <f>IF(P235&lt;12,0,+SMALL(D235:N235,4))</f>
        <v>0</v>
      </c>
      <c r="U235" s="44">
        <f>O235-Q235-R235-S235</f>
        <v>118</v>
      </c>
      <c r="V235" s="44">
        <f>+IF(+COUNT(D235:N235)&gt;0,RANK(U235,$U$223:$U$257,0),"")</f>
        <v>13</v>
      </c>
      <c r="W235" s="45" t="str">
        <f>IF((OR(P235&gt;7,X235="C")),1," ")</f>
        <v> </v>
      </c>
      <c r="X235" s="43" t="s">
        <v>7</v>
      </c>
    </row>
    <row r="236" spans="1:24" ht="15">
      <c r="A236" s="98" t="s">
        <v>64</v>
      </c>
      <c r="B236" s="103" t="s">
        <v>65</v>
      </c>
      <c r="C236" s="100" t="s">
        <v>63</v>
      </c>
      <c r="D236" s="101">
        <v>33</v>
      </c>
      <c r="E236" s="102" t="s">
        <v>7</v>
      </c>
      <c r="F236" s="43" t="s">
        <v>7</v>
      </c>
      <c r="G236" s="43">
        <v>31</v>
      </c>
      <c r="H236" s="43">
        <v>23</v>
      </c>
      <c r="I236" s="43" t="s">
        <v>7</v>
      </c>
      <c r="J236" s="43">
        <v>31</v>
      </c>
      <c r="K236" s="43" t="s">
        <v>7</v>
      </c>
      <c r="L236" s="43" t="s">
        <v>7</v>
      </c>
      <c r="M236" s="43" t="s">
        <v>7</v>
      </c>
      <c r="N236" s="43" t="s">
        <v>7</v>
      </c>
      <c r="O236" s="46">
        <f>SUM(D236:N236)</f>
        <v>118</v>
      </c>
      <c r="P236" s="44">
        <f>COUNT(D236:N236)</f>
        <v>4</v>
      </c>
      <c r="Q236" s="44">
        <f>IF(P236&lt;9,0,+SMALL(D236:N236,1))</f>
        <v>0</v>
      </c>
      <c r="R236" s="44">
        <f>IF(P236&lt;10,0,+SMALL(D236:N236,2))</f>
        <v>0</v>
      </c>
      <c r="S236" s="44">
        <f>IF(P236&lt;11,0,+SMALL(D236:N236,3))</f>
        <v>0</v>
      </c>
      <c r="T236" s="44">
        <f>IF(P236&lt;12,0,+SMALL(D236:N236,4))</f>
        <v>0</v>
      </c>
      <c r="U236" s="44">
        <f>O236-Q236-R236-S236</f>
        <v>118</v>
      </c>
      <c r="V236" s="44">
        <f>+IF(+COUNT(D236:N236)&gt;0,RANK(U236,$U$223:$U$257,0),"")</f>
        <v>13</v>
      </c>
      <c r="W236" s="45" t="str">
        <f>IF((OR(P236&gt;7,X236="C")),1," ")</f>
        <v> </v>
      </c>
      <c r="X236" s="43" t="s">
        <v>7</v>
      </c>
    </row>
    <row r="237" spans="1:24" ht="15">
      <c r="A237" s="98" t="s">
        <v>66</v>
      </c>
      <c r="B237" s="103" t="s">
        <v>67</v>
      </c>
      <c r="C237" s="100" t="s">
        <v>68</v>
      </c>
      <c r="D237" s="101" t="s">
        <v>7</v>
      </c>
      <c r="E237" s="102">
        <v>31</v>
      </c>
      <c r="F237" s="43" t="s">
        <v>7</v>
      </c>
      <c r="G237" s="43">
        <v>30</v>
      </c>
      <c r="H237" s="43">
        <v>29</v>
      </c>
      <c r="I237" s="43" t="s">
        <v>7</v>
      </c>
      <c r="J237" s="43" t="s">
        <v>7</v>
      </c>
      <c r="K237" s="43">
        <v>22</v>
      </c>
      <c r="L237" s="43" t="s">
        <v>7</v>
      </c>
      <c r="M237" s="43" t="s">
        <v>7</v>
      </c>
      <c r="N237" s="43" t="s">
        <v>7</v>
      </c>
      <c r="O237" s="46">
        <f>SUM(D237:N237)</f>
        <v>112</v>
      </c>
      <c r="P237" s="44">
        <f>COUNT(D237:N237)</f>
        <v>4</v>
      </c>
      <c r="Q237" s="44">
        <f>IF(P237&lt;9,0,+SMALL(D237:N237,1))</f>
        <v>0</v>
      </c>
      <c r="R237" s="44">
        <f>IF(P237&lt;10,0,+SMALL(D237:N237,2))</f>
        <v>0</v>
      </c>
      <c r="S237" s="44">
        <f>IF(P237&lt;11,0,+SMALL(D237:N237,3))</f>
        <v>0</v>
      </c>
      <c r="T237" s="44">
        <f>IF(P237&lt;12,0,+SMALL(D237:N237,4))</f>
        <v>0</v>
      </c>
      <c r="U237" s="44">
        <f>O237-Q237-R237-S237</f>
        <v>112</v>
      </c>
      <c r="V237" s="44">
        <f>+IF(+COUNT(D237:N237)&gt;0,RANK(U237,$U$223:$U$257,0),"")</f>
        <v>15</v>
      </c>
      <c r="W237" s="45" t="str">
        <f>IF((OR(P237&gt;7,X237="C")),1," ")</f>
        <v> </v>
      </c>
      <c r="X237" s="43" t="s">
        <v>7</v>
      </c>
    </row>
    <row r="238" spans="1:24" ht="15">
      <c r="A238" s="98" t="s">
        <v>81</v>
      </c>
      <c r="B238" s="103" t="s">
        <v>82</v>
      </c>
      <c r="C238" s="100" t="s">
        <v>83</v>
      </c>
      <c r="D238" s="101" t="s">
        <v>7</v>
      </c>
      <c r="E238" s="102" t="s">
        <v>7</v>
      </c>
      <c r="F238" s="43" t="s">
        <v>7</v>
      </c>
      <c r="G238" s="43">
        <v>28</v>
      </c>
      <c r="H238" s="43" t="s">
        <v>7</v>
      </c>
      <c r="I238" s="43" t="s">
        <v>7</v>
      </c>
      <c r="J238" s="43">
        <v>31</v>
      </c>
      <c r="K238" s="43" t="s">
        <v>7</v>
      </c>
      <c r="L238" s="43">
        <v>34</v>
      </c>
      <c r="M238" s="43" t="s">
        <v>7</v>
      </c>
      <c r="N238" s="43" t="s">
        <v>7</v>
      </c>
      <c r="O238" s="46">
        <f>SUM(D238:N238)</f>
        <v>93</v>
      </c>
      <c r="P238" s="44">
        <f>COUNT(D238:N238)</f>
        <v>3</v>
      </c>
      <c r="Q238" s="44">
        <f>IF(P238&lt;9,0,+SMALL(D238:N238,1))</f>
        <v>0</v>
      </c>
      <c r="R238" s="44">
        <f>IF(P238&lt;10,0,+SMALL(D238:N238,2))</f>
        <v>0</v>
      </c>
      <c r="S238" s="44">
        <f>IF(P238&lt;11,0,+SMALL(D238:N238,3))</f>
        <v>0</v>
      </c>
      <c r="T238" s="44">
        <f>IF(P238&lt;12,0,+SMALL(D238:N238,4))</f>
        <v>0</v>
      </c>
      <c r="U238" s="44">
        <f>O238-Q238-R238-S238</f>
        <v>93</v>
      </c>
      <c r="V238" s="44">
        <f>+IF(+COUNT(D238:N238)&gt;0,RANK(U238,$U$223:$U$257,0),"")</f>
        <v>16</v>
      </c>
      <c r="W238" s="45" t="str">
        <f>IF((OR(P238&gt;7,X238="C")),1," ")</f>
        <v> </v>
      </c>
      <c r="X238" s="43" t="s">
        <v>7</v>
      </c>
    </row>
    <row r="239" spans="1:24" ht="15">
      <c r="A239" s="98" t="s">
        <v>71</v>
      </c>
      <c r="B239" s="103" t="s">
        <v>72</v>
      </c>
      <c r="C239" s="100" t="s">
        <v>60</v>
      </c>
      <c r="D239" s="101">
        <v>33</v>
      </c>
      <c r="E239" s="102" t="s">
        <v>7</v>
      </c>
      <c r="F239" s="43">
        <v>21</v>
      </c>
      <c r="G239" s="43" t="s">
        <v>7</v>
      </c>
      <c r="H239" s="43" t="s">
        <v>7</v>
      </c>
      <c r="I239" s="43">
        <v>32</v>
      </c>
      <c r="J239" s="43" t="s">
        <v>7</v>
      </c>
      <c r="K239" s="43" t="s">
        <v>7</v>
      </c>
      <c r="L239" s="43" t="s">
        <v>7</v>
      </c>
      <c r="M239" s="43" t="s">
        <v>7</v>
      </c>
      <c r="N239" s="43" t="s">
        <v>7</v>
      </c>
      <c r="O239" s="46">
        <f>SUM(D239:N239)</f>
        <v>86</v>
      </c>
      <c r="P239" s="44">
        <f>COUNT(D239:N239)</f>
        <v>3</v>
      </c>
      <c r="Q239" s="44">
        <f>IF(P239&lt;9,0,+SMALL(D239:N239,1))</f>
        <v>0</v>
      </c>
      <c r="R239" s="44">
        <f>IF(P239&lt;10,0,+SMALL(D239:N239,2))</f>
        <v>0</v>
      </c>
      <c r="S239" s="44">
        <f>IF(P239&lt;11,0,+SMALL(D239:N239,3))</f>
        <v>0</v>
      </c>
      <c r="T239" s="44">
        <f>IF(P239&lt;12,0,+SMALL(D239:N239,4))</f>
        <v>0</v>
      </c>
      <c r="U239" s="44">
        <f>O239-Q239-R239-S239</f>
        <v>86</v>
      </c>
      <c r="V239" s="44">
        <f>+IF(+COUNT(D239:N239)&gt;0,RANK(U239,$U$223:$U$257,0),"")</f>
        <v>17</v>
      </c>
      <c r="W239" s="45" t="str">
        <f>IF((OR(P239&gt;7,X239="C")),1," ")</f>
        <v> </v>
      </c>
      <c r="X239" s="43" t="s">
        <v>7</v>
      </c>
    </row>
    <row r="240" spans="1:24" ht="15">
      <c r="A240" s="98" t="s">
        <v>84</v>
      </c>
      <c r="B240" s="103" t="s">
        <v>85</v>
      </c>
      <c r="C240" s="100" t="s">
        <v>86</v>
      </c>
      <c r="D240" s="101" t="s">
        <v>7</v>
      </c>
      <c r="E240" s="102">
        <v>25</v>
      </c>
      <c r="F240" s="43" t="s">
        <v>7</v>
      </c>
      <c r="G240" s="43" t="s">
        <v>7</v>
      </c>
      <c r="H240" s="43" t="s">
        <v>7</v>
      </c>
      <c r="I240" s="43" t="s">
        <v>7</v>
      </c>
      <c r="J240" s="43" t="s">
        <v>7</v>
      </c>
      <c r="K240" s="43" t="s">
        <v>7</v>
      </c>
      <c r="L240" s="43" t="s">
        <v>7</v>
      </c>
      <c r="M240" s="43" t="s">
        <v>7</v>
      </c>
      <c r="N240" s="43" t="s">
        <v>7</v>
      </c>
      <c r="O240" s="46">
        <f>SUM(D240:N240)</f>
        <v>25</v>
      </c>
      <c r="P240" s="44">
        <f>COUNT(D240:N240)</f>
        <v>1</v>
      </c>
      <c r="Q240" s="44">
        <f>IF(P240&lt;9,0,+SMALL(D240:N240,1))</f>
        <v>0</v>
      </c>
      <c r="R240" s="44">
        <f>IF(P240&lt;10,0,+SMALL(D240:N240,2))</f>
        <v>0</v>
      </c>
      <c r="S240" s="44">
        <f>IF(P240&lt;11,0,+SMALL(D240:N240,3))</f>
        <v>0</v>
      </c>
      <c r="T240" s="44">
        <f>IF(P240&lt;12,0,+SMALL(D240:N240,4))</f>
        <v>0</v>
      </c>
      <c r="U240" s="44">
        <f>O240-Q240-R240-S240</f>
        <v>25</v>
      </c>
      <c r="V240" s="44">
        <f>+IF(+COUNT(D240:N240)&gt;0,RANK(U240,$U$223:$U$257,0),"")</f>
        <v>18</v>
      </c>
      <c r="W240" s="45" t="str">
        <f>IF((OR(P240&gt;7,X240="C")),1," ")</f>
        <v> </v>
      </c>
      <c r="X240" s="43" t="s">
        <v>7</v>
      </c>
    </row>
    <row r="241" spans="1:24" ht="15">
      <c r="A241" s="98" t="s">
        <v>87</v>
      </c>
      <c r="B241" s="103" t="s">
        <v>88</v>
      </c>
      <c r="C241" s="100" t="s">
        <v>46</v>
      </c>
      <c r="D241" s="101" t="s">
        <v>7</v>
      </c>
      <c r="E241" s="102" t="s">
        <v>7</v>
      </c>
      <c r="F241" s="43" t="s">
        <v>7</v>
      </c>
      <c r="G241" s="43" t="s">
        <v>7</v>
      </c>
      <c r="H241" s="43" t="s">
        <v>7</v>
      </c>
      <c r="I241" s="43" t="s">
        <v>7</v>
      </c>
      <c r="J241" s="43" t="s">
        <v>7</v>
      </c>
      <c r="K241" s="43" t="s">
        <v>7</v>
      </c>
      <c r="L241" s="43" t="s">
        <v>7</v>
      </c>
      <c r="M241" s="43" t="s">
        <v>7</v>
      </c>
      <c r="N241" s="43" t="s">
        <v>7</v>
      </c>
      <c r="O241" s="46">
        <f>SUM(D241:N241)</f>
        <v>0</v>
      </c>
      <c r="P241" s="44">
        <f>COUNT(D241:N241)</f>
        <v>0</v>
      </c>
      <c r="Q241" s="44">
        <f>IF(P241&lt;9,0,+SMALL(D241:N241,1))</f>
        <v>0</v>
      </c>
      <c r="R241" s="44">
        <f>IF(P241&lt;10,0,+SMALL(D241:N241,2))</f>
        <v>0</v>
      </c>
      <c r="S241" s="44">
        <f>IF(P241&lt;11,0,+SMALL(D241:N241,3))</f>
        <v>0</v>
      </c>
      <c r="T241" s="44">
        <f>IF(P241&lt;12,0,+SMALL(D241:N241,4))</f>
        <v>0</v>
      </c>
      <c r="U241" s="44">
        <f>O241-Q241-R241-S241</f>
        <v>0</v>
      </c>
      <c r="V241" s="44">
        <f>+IF(+COUNT(D241:N241)&gt;0,RANK(U241,$U$223:$U$257,0),"")</f>
      </c>
      <c r="W241" s="45" t="str">
        <f>IF((OR(P241&gt;7,X241="C")),1," ")</f>
        <v> </v>
      </c>
      <c r="X241" s="43" t="s">
        <v>7</v>
      </c>
    </row>
    <row r="242" spans="1:24" ht="15">
      <c r="A242" s="98" t="s">
        <v>89</v>
      </c>
      <c r="B242" s="103" t="s">
        <v>90</v>
      </c>
      <c r="C242" s="100" t="s">
        <v>51</v>
      </c>
      <c r="D242" s="101" t="s">
        <v>7</v>
      </c>
      <c r="E242" s="102" t="s">
        <v>7</v>
      </c>
      <c r="F242" s="43" t="s">
        <v>7</v>
      </c>
      <c r="G242" s="43" t="s">
        <v>7</v>
      </c>
      <c r="H242" s="43" t="s">
        <v>7</v>
      </c>
      <c r="I242" s="43" t="s">
        <v>7</v>
      </c>
      <c r="J242" s="43" t="s">
        <v>7</v>
      </c>
      <c r="K242" s="43" t="s">
        <v>7</v>
      </c>
      <c r="L242" s="43" t="s">
        <v>7</v>
      </c>
      <c r="M242" s="43" t="s">
        <v>7</v>
      </c>
      <c r="N242" s="43" t="s">
        <v>7</v>
      </c>
      <c r="O242" s="46">
        <f>SUM(D242:N242)</f>
        <v>0</v>
      </c>
      <c r="P242" s="44">
        <f>COUNT(D242:N242)</f>
        <v>0</v>
      </c>
      <c r="Q242" s="44">
        <f>IF(P242&lt;9,0,+SMALL(D242:N242,1))</f>
        <v>0</v>
      </c>
      <c r="R242" s="44">
        <f>IF(P242&lt;10,0,+SMALL(D242:N242,2))</f>
        <v>0</v>
      </c>
      <c r="S242" s="44">
        <f>IF(P242&lt;11,0,+SMALL(D242:N242,3))</f>
        <v>0</v>
      </c>
      <c r="T242" s="44">
        <f>IF(P242&lt;12,0,+SMALL(D242:N242,4))</f>
        <v>0</v>
      </c>
      <c r="U242" s="44">
        <f>O242-Q242-R242-S242</f>
        <v>0</v>
      </c>
      <c r="V242" s="44">
        <f>+IF(+COUNT(D242:N242)&gt;0,RANK(U242,$U$223:$U$257,0),"")</f>
      </c>
      <c r="W242" s="45" t="str">
        <f>IF((OR(P242&gt;7,X242="C")),1," ")</f>
        <v> </v>
      </c>
      <c r="X242" s="43" t="s">
        <v>7</v>
      </c>
    </row>
    <row r="243" spans="1:24" ht="15">
      <c r="A243" s="98" t="s">
        <v>91</v>
      </c>
      <c r="B243" s="103" t="s">
        <v>313</v>
      </c>
      <c r="C243" s="100" t="s">
        <v>86</v>
      </c>
      <c r="D243" s="101" t="s">
        <v>7</v>
      </c>
      <c r="E243" s="102" t="s">
        <v>7</v>
      </c>
      <c r="F243" s="43" t="s">
        <v>7</v>
      </c>
      <c r="G243" s="43" t="s">
        <v>7</v>
      </c>
      <c r="H243" s="43" t="s">
        <v>7</v>
      </c>
      <c r="I243" s="43" t="s">
        <v>7</v>
      </c>
      <c r="J243" s="43" t="s">
        <v>7</v>
      </c>
      <c r="K243" s="43" t="s">
        <v>7</v>
      </c>
      <c r="L243" s="43" t="s">
        <v>7</v>
      </c>
      <c r="M243" s="43" t="s">
        <v>7</v>
      </c>
      <c r="N243" s="43" t="s">
        <v>7</v>
      </c>
      <c r="O243" s="46">
        <f>SUM(D243:N243)</f>
        <v>0</v>
      </c>
      <c r="P243" s="44">
        <f>COUNT(D243:N243)</f>
        <v>0</v>
      </c>
      <c r="Q243" s="44">
        <f>IF(P243&lt;9,0,+SMALL(D243:N243,1))</f>
        <v>0</v>
      </c>
      <c r="R243" s="44">
        <f>IF(P243&lt;10,0,+SMALL(D243:N243,2))</f>
        <v>0</v>
      </c>
      <c r="S243" s="44">
        <f>IF(P243&lt;11,0,+SMALL(D243:N243,3))</f>
        <v>0</v>
      </c>
      <c r="T243" s="44">
        <f>IF(P243&lt;12,0,+SMALL(D243:N243,4))</f>
        <v>0</v>
      </c>
      <c r="U243" s="44">
        <f>O243-Q243-R243-S243</f>
        <v>0</v>
      </c>
      <c r="V243" s="44">
        <f>+IF(+COUNT(D243:N243)&gt;0,RANK(U243,$U$223:$U$257,0),"")</f>
      </c>
      <c r="W243" s="45" t="str">
        <f>IF((OR(P243&gt;7,X243="C")),1," ")</f>
        <v> </v>
      </c>
      <c r="X243" s="43" t="s">
        <v>7</v>
      </c>
    </row>
    <row r="244" spans="1:24" ht="15">
      <c r="A244" s="104"/>
      <c r="B244" s="104"/>
      <c r="C244" s="105"/>
      <c r="D244" s="101" t="s">
        <v>7</v>
      </c>
      <c r="E244" s="102" t="s">
        <v>7</v>
      </c>
      <c r="F244" s="43" t="s">
        <v>7</v>
      </c>
      <c r="G244" s="43" t="s">
        <v>7</v>
      </c>
      <c r="H244" s="43" t="s">
        <v>7</v>
      </c>
      <c r="I244" s="43" t="s">
        <v>7</v>
      </c>
      <c r="J244" s="43" t="s">
        <v>7</v>
      </c>
      <c r="K244" s="43" t="s">
        <v>7</v>
      </c>
      <c r="L244" s="43" t="s">
        <v>7</v>
      </c>
      <c r="M244" s="43" t="s">
        <v>7</v>
      </c>
      <c r="N244" s="43" t="s">
        <v>7</v>
      </c>
      <c r="O244" s="43"/>
      <c r="P244" s="43"/>
      <c r="Q244" s="46" t="s">
        <v>7</v>
      </c>
      <c r="R244" s="46" t="s">
        <v>7</v>
      </c>
      <c r="S244" s="46" t="s">
        <v>7</v>
      </c>
      <c r="T244" s="46" t="s">
        <v>7</v>
      </c>
      <c r="U244" s="46" t="s">
        <v>7</v>
      </c>
      <c r="V244" s="43"/>
      <c r="W244" s="45"/>
      <c r="X244" s="43" t="s">
        <v>7</v>
      </c>
    </row>
    <row r="245" spans="1:24" ht="15">
      <c r="A245" s="106" t="s">
        <v>7</v>
      </c>
      <c r="B245" s="107" t="s">
        <v>7</v>
      </c>
      <c r="C245" s="106" t="s">
        <v>7</v>
      </c>
      <c r="D245" s="101" t="s">
        <v>7</v>
      </c>
      <c r="E245" s="102" t="s">
        <v>7</v>
      </c>
      <c r="F245" s="43" t="s">
        <v>7</v>
      </c>
      <c r="G245" s="43" t="s">
        <v>7</v>
      </c>
      <c r="H245" s="43" t="s">
        <v>7</v>
      </c>
      <c r="I245" s="43" t="s">
        <v>7</v>
      </c>
      <c r="J245" s="43" t="s">
        <v>7</v>
      </c>
      <c r="K245" s="43" t="s">
        <v>7</v>
      </c>
      <c r="L245" s="43" t="s">
        <v>7</v>
      </c>
      <c r="M245" s="43" t="s">
        <v>7</v>
      </c>
      <c r="N245" s="43" t="s">
        <v>7</v>
      </c>
      <c r="O245" s="43"/>
      <c r="P245" s="43"/>
      <c r="Q245" s="46" t="s">
        <v>7</v>
      </c>
      <c r="R245" s="46" t="s">
        <v>7</v>
      </c>
      <c r="S245" s="46" t="s">
        <v>7</v>
      </c>
      <c r="T245" s="46" t="s">
        <v>7</v>
      </c>
      <c r="U245" s="46" t="s">
        <v>7</v>
      </c>
      <c r="V245" s="43"/>
      <c r="W245" s="45"/>
      <c r="X245" s="43" t="s">
        <v>7</v>
      </c>
    </row>
    <row r="246" spans="1:24" ht="15">
      <c r="A246" s="108" t="s">
        <v>7</v>
      </c>
      <c r="B246" s="108" t="s">
        <v>7</v>
      </c>
      <c r="C246" s="108" t="s">
        <v>7</v>
      </c>
      <c r="D246" s="101" t="s">
        <v>7</v>
      </c>
      <c r="E246" s="102" t="s">
        <v>7</v>
      </c>
      <c r="F246" s="43" t="s">
        <v>7</v>
      </c>
      <c r="G246" s="43" t="s">
        <v>7</v>
      </c>
      <c r="H246" s="43" t="s">
        <v>7</v>
      </c>
      <c r="I246" s="43" t="s">
        <v>7</v>
      </c>
      <c r="J246" s="43" t="s">
        <v>7</v>
      </c>
      <c r="K246" s="43" t="s">
        <v>7</v>
      </c>
      <c r="L246" s="43" t="s">
        <v>7</v>
      </c>
      <c r="M246" s="43" t="s">
        <v>7</v>
      </c>
      <c r="N246" s="43" t="s">
        <v>7</v>
      </c>
      <c r="O246" s="43"/>
      <c r="P246" s="43"/>
      <c r="Q246" s="46" t="s">
        <v>7</v>
      </c>
      <c r="R246" s="46" t="s">
        <v>7</v>
      </c>
      <c r="S246" s="46" t="s">
        <v>7</v>
      </c>
      <c r="T246" s="46" t="s">
        <v>7</v>
      </c>
      <c r="U246" s="46" t="s">
        <v>7</v>
      </c>
      <c r="V246" s="43"/>
      <c r="W246" s="45"/>
      <c r="X246" s="43" t="s">
        <v>7</v>
      </c>
    </row>
    <row r="247" spans="1:24" ht="15">
      <c r="A247" s="108" t="s">
        <v>7</v>
      </c>
      <c r="B247" s="108" t="s">
        <v>7</v>
      </c>
      <c r="C247" s="108" t="s">
        <v>7</v>
      </c>
      <c r="D247" s="101" t="s">
        <v>7</v>
      </c>
      <c r="E247" s="102" t="s">
        <v>7</v>
      </c>
      <c r="F247" s="43" t="s">
        <v>7</v>
      </c>
      <c r="G247" s="43" t="s">
        <v>7</v>
      </c>
      <c r="H247" s="43" t="s">
        <v>7</v>
      </c>
      <c r="I247" s="43" t="s">
        <v>7</v>
      </c>
      <c r="J247" s="43" t="s">
        <v>7</v>
      </c>
      <c r="K247" s="43" t="s">
        <v>7</v>
      </c>
      <c r="L247" s="43" t="s">
        <v>7</v>
      </c>
      <c r="M247" s="43" t="s">
        <v>7</v>
      </c>
      <c r="N247" s="43" t="s">
        <v>7</v>
      </c>
      <c r="O247" s="43"/>
      <c r="P247" s="43"/>
      <c r="Q247" s="46" t="s">
        <v>7</v>
      </c>
      <c r="R247" s="46" t="s">
        <v>7</v>
      </c>
      <c r="S247" s="46" t="s">
        <v>7</v>
      </c>
      <c r="T247" s="46" t="s">
        <v>7</v>
      </c>
      <c r="U247" s="46" t="s">
        <v>7</v>
      </c>
      <c r="V247" s="43"/>
      <c r="W247" s="45"/>
      <c r="X247" s="43" t="s">
        <v>7</v>
      </c>
    </row>
    <row r="248" spans="1:24" ht="15">
      <c r="A248" s="108" t="s">
        <v>7</v>
      </c>
      <c r="B248" s="108" t="s">
        <v>7</v>
      </c>
      <c r="C248" s="108" t="s">
        <v>7</v>
      </c>
      <c r="D248" s="101" t="s">
        <v>7</v>
      </c>
      <c r="E248" s="102" t="s">
        <v>7</v>
      </c>
      <c r="F248" s="43" t="s">
        <v>7</v>
      </c>
      <c r="G248" s="43" t="s">
        <v>7</v>
      </c>
      <c r="H248" s="43" t="s">
        <v>7</v>
      </c>
      <c r="I248" s="43" t="s">
        <v>7</v>
      </c>
      <c r="J248" s="43" t="s">
        <v>7</v>
      </c>
      <c r="K248" s="43" t="s">
        <v>7</v>
      </c>
      <c r="L248" s="43" t="s">
        <v>7</v>
      </c>
      <c r="M248" s="43" t="s">
        <v>7</v>
      </c>
      <c r="N248" s="43" t="s">
        <v>7</v>
      </c>
      <c r="O248" s="43"/>
      <c r="P248" s="43"/>
      <c r="Q248" s="46" t="s">
        <v>7</v>
      </c>
      <c r="R248" s="46" t="s">
        <v>7</v>
      </c>
      <c r="S248" s="46" t="s">
        <v>7</v>
      </c>
      <c r="T248" s="46" t="s">
        <v>7</v>
      </c>
      <c r="U248" s="46" t="s">
        <v>7</v>
      </c>
      <c r="V248" s="43"/>
      <c r="W248" s="45"/>
      <c r="X248" s="43" t="s">
        <v>7</v>
      </c>
    </row>
    <row r="249" spans="1:24" ht="15">
      <c r="A249" s="108" t="s">
        <v>7</v>
      </c>
      <c r="B249" s="108" t="s">
        <v>7</v>
      </c>
      <c r="C249" s="108" t="s">
        <v>7</v>
      </c>
      <c r="D249" s="101" t="s">
        <v>7</v>
      </c>
      <c r="E249" s="102" t="s">
        <v>7</v>
      </c>
      <c r="F249" s="43" t="s">
        <v>7</v>
      </c>
      <c r="G249" s="43" t="s">
        <v>7</v>
      </c>
      <c r="H249" s="43" t="s">
        <v>7</v>
      </c>
      <c r="I249" s="43" t="s">
        <v>7</v>
      </c>
      <c r="J249" s="43" t="s">
        <v>7</v>
      </c>
      <c r="K249" s="43" t="s">
        <v>7</v>
      </c>
      <c r="L249" s="43" t="s">
        <v>7</v>
      </c>
      <c r="M249" s="43" t="s">
        <v>7</v>
      </c>
      <c r="N249" s="43" t="s">
        <v>7</v>
      </c>
      <c r="O249" s="43"/>
      <c r="P249" s="43"/>
      <c r="Q249" s="46" t="s">
        <v>7</v>
      </c>
      <c r="R249" s="46" t="s">
        <v>7</v>
      </c>
      <c r="S249" s="46" t="s">
        <v>7</v>
      </c>
      <c r="T249" s="46" t="s">
        <v>7</v>
      </c>
      <c r="U249" s="46" t="s">
        <v>7</v>
      </c>
      <c r="V249" s="43"/>
      <c r="W249" s="45"/>
      <c r="X249" s="43" t="s">
        <v>7</v>
      </c>
    </row>
    <row r="250" spans="1:24" ht="15">
      <c r="A250" s="108" t="s">
        <v>7</v>
      </c>
      <c r="B250" s="108" t="s">
        <v>7</v>
      </c>
      <c r="C250" s="108" t="s">
        <v>7</v>
      </c>
      <c r="D250" s="101" t="s">
        <v>7</v>
      </c>
      <c r="E250" s="102" t="s">
        <v>7</v>
      </c>
      <c r="F250" s="43" t="s">
        <v>7</v>
      </c>
      <c r="G250" s="43" t="s">
        <v>7</v>
      </c>
      <c r="H250" s="43" t="s">
        <v>7</v>
      </c>
      <c r="I250" s="43" t="s">
        <v>7</v>
      </c>
      <c r="J250" s="43" t="s">
        <v>7</v>
      </c>
      <c r="K250" s="43" t="s">
        <v>7</v>
      </c>
      <c r="L250" s="43" t="s">
        <v>7</v>
      </c>
      <c r="M250" s="43" t="s">
        <v>7</v>
      </c>
      <c r="N250" s="43" t="s">
        <v>7</v>
      </c>
      <c r="O250" s="43"/>
      <c r="P250" s="43"/>
      <c r="Q250" s="46" t="s">
        <v>7</v>
      </c>
      <c r="R250" s="46" t="s">
        <v>7</v>
      </c>
      <c r="S250" s="46" t="s">
        <v>7</v>
      </c>
      <c r="T250" s="46" t="s">
        <v>7</v>
      </c>
      <c r="U250" s="46" t="s">
        <v>7</v>
      </c>
      <c r="V250" s="43"/>
      <c r="W250" s="45"/>
      <c r="X250" s="43" t="s">
        <v>7</v>
      </c>
    </row>
    <row r="251" spans="1:24" ht="15">
      <c r="A251" s="108" t="s">
        <v>7</v>
      </c>
      <c r="B251" s="108" t="s">
        <v>7</v>
      </c>
      <c r="C251" s="108" t="s">
        <v>7</v>
      </c>
      <c r="D251" s="101" t="s">
        <v>7</v>
      </c>
      <c r="E251" s="102" t="s">
        <v>7</v>
      </c>
      <c r="F251" s="43" t="s">
        <v>7</v>
      </c>
      <c r="G251" s="43" t="s">
        <v>7</v>
      </c>
      <c r="H251" s="43" t="s">
        <v>7</v>
      </c>
      <c r="I251" s="43" t="s">
        <v>7</v>
      </c>
      <c r="J251" s="43" t="s">
        <v>7</v>
      </c>
      <c r="K251" s="43" t="s">
        <v>7</v>
      </c>
      <c r="L251" s="43" t="s">
        <v>7</v>
      </c>
      <c r="M251" s="43" t="s">
        <v>7</v>
      </c>
      <c r="N251" s="43" t="s">
        <v>7</v>
      </c>
      <c r="O251" s="48"/>
      <c r="P251" s="48"/>
      <c r="Q251" s="46" t="s">
        <v>7</v>
      </c>
      <c r="R251" s="46" t="s">
        <v>7</v>
      </c>
      <c r="S251" s="46" t="s">
        <v>7</v>
      </c>
      <c r="T251" s="46" t="s">
        <v>7</v>
      </c>
      <c r="U251" s="46" t="s">
        <v>7</v>
      </c>
      <c r="V251" s="48"/>
      <c r="W251" s="45" t="str">
        <f aca="true" t="shared" si="7" ref="W251:W257">IF((OR(P251&gt;7,X251="C")),1," ")</f>
        <v> </v>
      </c>
      <c r="X251" s="43" t="s">
        <v>7</v>
      </c>
    </row>
    <row r="252" spans="1:24" ht="15">
      <c r="A252" s="108" t="s">
        <v>7</v>
      </c>
      <c r="B252" s="108" t="s">
        <v>7</v>
      </c>
      <c r="C252" s="108" t="s">
        <v>7</v>
      </c>
      <c r="D252" s="101" t="s">
        <v>7</v>
      </c>
      <c r="E252" s="102" t="s">
        <v>7</v>
      </c>
      <c r="F252" s="43" t="s">
        <v>7</v>
      </c>
      <c r="G252" s="43" t="s">
        <v>7</v>
      </c>
      <c r="H252" s="43" t="s">
        <v>7</v>
      </c>
      <c r="I252" s="43" t="s">
        <v>7</v>
      </c>
      <c r="J252" s="43" t="s">
        <v>7</v>
      </c>
      <c r="K252" s="43" t="s">
        <v>7</v>
      </c>
      <c r="L252" s="43" t="s">
        <v>7</v>
      </c>
      <c r="M252" s="43" t="s">
        <v>7</v>
      </c>
      <c r="N252" s="43" t="s">
        <v>7</v>
      </c>
      <c r="O252" s="48"/>
      <c r="P252" s="48"/>
      <c r="Q252" s="46" t="s">
        <v>7</v>
      </c>
      <c r="R252" s="46" t="s">
        <v>7</v>
      </c>
      <c r="S252" s="46" t="s">
        <v>7</v>
      </c>
      <c r="T252" s="46" t="s">
        <v>7</v>
      </c>
      <c r="U252" s="46" t="s">
        <v>7</v>
      </c>
      <c r="V252" s="48"/>
      <c r="W252" s="45" t="str">
        <f t="shared" si="7"/>
        <v> </v>
      </c>
      <c r="X252" s="43" t="s">
        <v>7</v>
      </c>
    </row>
    <row r="253" spans="1:24" ht="15">
      <c r="A253" s="108" t="s">
        <v>7</v>
      </c>
      <c r="B253" s="108" t="s">
        <v>7</v>
      </c>
      <c r="C253" s="108" t="s">
        <v>7</v>
      </c>
      <c r="D253" s="101" t="s">
        <v>7</v>
      </c>
      <c r="E253" s="102" t="s">
        <v>7</v>
      </c>
      <c r="F253" s="43" t="s">
        <v>7</v>
      </c>
      <c r="G253" s="43" t="s">
        <v>7</v>
      </c>
      <c r="H253" s="43" t="s">
        <v>7</v>
      </c>
      <c r="I253" s="43" t="s">
        <v>7</v>
      </c>
      <c r="J253" s="43" t="s">
        <v>7</v>
      </c>
      <c r="K253" s="43" t="s">
        <v>7</v>
      </c>
      <c r="L253" s="43" t="s">
        <v>7</v>
      </c>
      <c r="M253" s="43" t="s">
        <v>7</v>
      </c>
      <c r="N253" s="43" t="s">
        <v>7</v>
      </c>
      <c r="O253" s="48"/>
      <c r="P253" s="48"/>
      <c r="Q253" s="46" t="s">
        <v>7</v>
      </c>
      <c r="R253" s="46" t="s">
        <v>7</v>
      </c>
      <c r="S253" s="46" t="s">
        <v>7</v>
      </c>
      <c r="T253" s="46" t="s">
        <v>7</v>
      </c>
      <c r="U253" s="46" t="s">
        <v>7</v>
      </c>
      <c r="V253" s="48"/>
      <c r="W253" s="45" t="str">
        <f t="shared" si="7"/>
        <v> </v>
      </c>
      <c r="X253" s="43" t="s">
        <v>7</v>
      </c>
    </row>
    <row r="254" spans="1:24" ht="15">
      <c r="A254" s="108" t="s">
        <v>7</v>
      </c>
      <c r="B254" s="108" t="s">
        <v>7</v>
      </c>
      <c r="C254" s="108" t="s">
        <v>7</v>
      </c>
      <c r="D254" s="101" t="s">
        <v>7</v>
      </c>
      <c r="E254" s="102" t="s">
        <v>7</v>
      </c>
      <c r="F254" s="43" t="s">
        <v>7</v>
      </c>
      <c r="G254" s="43" t="s">
        <v>7</v>
      </c>
      <c r="H254" s="43" t="s">
        <v>7</v>
      </c>
      <c r="I254" s="43" t="s">
        <v>7</v>
      </c>
      <c r="J254" s="43" t="s">
        <v>7</v>
      </c>
      <c r="K254" s="43" t="s">
        <v>7</v>
      </c>
      <c r="L254" s="43" t="s">
        <v>7</v>
      </c>
      <c r="M254" s="43" t="s">
        <v>7</v>
      </c>
      <c r="N254" s="43" t="s">
        <v>7</v>
      </c>
      <c r="O254" s="48"/>
      <c r="P254" s="48"/>
      <c r="Q254" s="46" t="s">
        <v>7</v>
      </c>
      <c r="R254" s="46" t="s">
        <v>7</v>
      </c>
      <c r="S254" s="46" t="s">
        <v>7</v>
      </c>
      <c r="T254" s="46" t="s">
        <v>7</v>
      </c>
      <c r="U254" s="46" t="s">
        <v>7</v>
      </c>
      <c r="V254" s="48"/>
      <c r="W254" s="45" t="str">
        <f t="shared" si="7"/>
        <v> </v>
      </c>
      <c r="X254" s="43" t="s">
        <v>7</v>
      </c>
    </row>
    <row r="255" spans="1:24" ht="15">
      <c r="A255" s="108" t="s">
        <v>7</v>
      </c>
      <c r="B255" s="108" t="s">
        <v>7</v>
      </c>
      <c r="C255" s="108" t="s">
        <v>7</v>
      </c>
      <c r="D255" s="101" t="s">
        <v>7</v>
      </c>
      <c r="E255" s="102" t="s">
        <v>7</v>
      </c>
      <c r="F255" s="43" t="s">
        <v>7</v>
      </c>
      <c r="G255" s="43" t="s">
        <v>7</v>
      </c>
      <c r="H255" s="43" t="s">
        <v>7</v>
      </c>
      <c r="I255" s="43" t="s">
        <v>7</v>
      </c>
      <c r="J255" s="43" t="s">
        <v>7</v>
      </c>
      <c r="K255" s="43" t="s">
        <v>7</v>
      </c>
      <c r="L255" s="43" t="s">
        <v>7</v>
      </c>
      <c r="M255" s="43" t="s">
        <v>7</v>
      </c>
      <c r="N255" s="43" t="s">
        <v>7</v>
      </c>
      <c r="O255" s="48"/>
      <c r="P255" s="48"/>
      <c r="Q255" s="46" t="s">
        <v>7</v>
      </c>
      <c r="R255" s="46" t="s">
        <v>7</v>
      </c>
      <c r="S255" s="46" t="s">
        <v>7</v>
      </c>
      <c r="T255" s="46" t="s">
        <v>7</v>
      </c>
      <c r="U255" s="46" t="s">
        <v>7</v>
      </c>
      <c r="V255" s="48"/>
      <c r="W255" s="45" t="str">
        <f t="shared" si="7"/>
        <v> </v>
      </c>
      <c r="X255" s="43" t="s">
        <v>7</v>
      </c>
    </row>
    <row r="256" spans="1:24" ht="15">
      <c r="A256" s="108" t="s">
        <v>7</v>
      </c>
      <c r="B256" s="108" t="s">
        <v>7</v>
      </c>
      <c r="C256" s="108" t="s">
        <v>7</v>
      </c>
      <c r="D256" s="101" t="s">
        <v>7</v>
      </c>
      <c r="E256" s="102" t="s">
        <v>7</v>
      </c>
      <c r="F256" s="43" t="s">
        <v>7</v>
      </c>
      <c r="G256" s="43" t="s">
        <v>7</v>
      </c>
      <c r="H256" s="43" t="s">
        <v>7</v>
      </c>
      <c r="I256" s="43" t="s">
        <v>7</v>
      </c>
      <c r="J256" s="43" t="s">
        <v>7</v>
      </c>
      <c r="K256" s="43" t="s">
        <v>7</v>
      </c>
      <c r="L256" s="43" t="s">
        <v>7</v>
      </c>
      <c r="M256" s="43" t="s">
        <v>7</v>
      </c>
      <c r="N256" s="43" t="s">
        <v>7</v>
      </c>
      <c r="O256" s="48"/>
      <c r="P256" s="48"/>
      <c r="Q256" s="46" t="s">
        <v>7</v>
      </c>
      <c r="R256" s="46" t="s">
        <v>7</v>
      </c>
      <c r="S256" s="46" t="s">
        <v>7</v>
      </c>
      <c r="T256" s="46" t="s">
        <v>7</v>
      </c>
      <c r="U256" s="46" t="s">
        <v>7</v>
      </c>
      <c r="V256" s="48"/>
      <c r="W256" s="45" t="str">
        <f t="shared" si="7"/>
        <v> </v>
      </c>
      <c r="X256" s="43" t="s">
        <v>7</v>
      </c>
    </row>
    <row r="257" spans="1:24" ht="15">
      <c r="A257" s="108" t="s">
        <v>7</v>
      </c>
      <c r="B257" s="108" t="s">
        <v>7</v>
      </c>
      <c r="C257" s="108" t="s">
        <v>7</v>
      </c>
      <c r="D257" s="101" t="s">
        <v>7</v>
      </c>
      <c r="E257" s="102" t="s">
        <v>7</v>
      </c>
      <c r="F257" s="43" t="s">
        <v>7</v>
      </c>
      <c r="G257" s="43" t="s">
        <v>7</v>
      </c>
      <c r="H257" s="43" t="s">
        <v>7</v>
      </c>
      <c r="I257" s="43" t="s">
        <v>7</v>
      </c>
      <c r="J257" s="43" t="s">
        <v>7</v>
      </c>
      <c r="K257" s="43" t="s">
        <v>7</v>
      </c>
      <c r="L257" s="43" t="s">
        <v>7</v>
      </c>
      <c r="M257" s="43" t="s">
        <v>7</v>
      </c>
      <c r="N257" s="43" t="s">
        <v>7</v>
      </c>
      <c r="O257" s="48"/>
      <c r="P257" s="48"/>
      <c r="Q257" s="46" t="s">
        <v>7</v>
      </c>
      <c r="R257" s="46" t="s">
        <v>7</v>
      </c>
      <c r="S257" s="46" t="s">
        <v>7</v>
      </c>
      <c r="T257" s="46" t="s">
        <v>7</v>
      </c>
      <c r="U257" s="46" t="s">
        <v>7</v>
      </c>
      <c r="V257" s="48"/>
      <c r="W257" s="45" t="str">
        <f t="shared" si="7"/>
        <v> </v>
      </c>
      <c r="X257" s="43" t="s">
        <v>7</v>
      </c>
    </row>
    <row r="258" spans="1:24" ht="15.75">
      <c r="A258" s="50">
        <f>COUNTIF($A$223:$A$257,"&gt;&lt;")</f>
        <v>21</v>
      </c>
      <c r="B258" s="50">
        <f>COUNTIF($A$223:$A$257,"&gt;&lt;")</f>
        <v>21</v>
      </c>
      <c r="C258" s="50">
        <f>COUNTIF($A$223:$A$257,"&gt;&lt;")</f>
        <v>21</v>
      </c>
      <c r="D258" s="50">
        <f aca="true" t="shared" si="8" ref="D258:N258">COUNTIF(D$223:D$257,"=0")+COUNTIF(D$223:D$257,"&gt;0")</f>
        <v>11</v>
      </c>
      <c r="E258" s="50">
        <f t="shared" si="8"/>
        <v>10</v>
      </c>
      <c r="F258" s="50">
        <f t="shared" si="8"/>
        <v>13</v>
      </c>
      <c r="G258" s="50">
        <f t="shared" si="8"/>
        <v>14</v>
      </c>
      <c r="H258" s="50">
        <f t="shared" si="8"/>
        <v>12</v>
      </c>
      <c r="I258" s="50">
        <f t="shared" si="8"/>
        <v>11</v>
      </c>
      <c r="J258" s="50">
        <f t="shared" si="8"/>
        <v>9</v>
      </c>
      <c r="K258" s="50">
        <f t="shared" si="8"/>
        <v>4</v>
      </c>
      <c r="L258" s="50">
        <f t="shared" si="8"/>
        <v>10</v>
      </c>
      <c r="M258" s="50">
        <f t="shared" si="8"/>
        <v>8</v>
      </c>
      <c r="N258" s="50">
        <f t="shared" si="8"/>
        <v>0</v>
      </c>
      <c r="O258" s="51"/>
      <c r="P258" s="52"/>
      <c r="Q258" s="52"/>
      <c r="R258" s="52"/>
      <c r="S258" s="52"/>
      <c r="T258" s="52"/>
      <c r="U258" s="52"/>
      <c r="V258" s="52"/>
      <c r="W258" s="54">
        <f>SUM(W257:W257)</f>
        <v>0</v>
      </c>
      <c r="X258" s="43" t="s">
        <v>7</v>
      </c>
    </row>
    <row r="259" spans="1:24" ht="15">
      <c r="A259" s="71"/>
      <c r="B259" s="71"/>
      <c r="C259" s="109"/>
      <c r="D259" s="58">
        <f aca="true" t="shared" si="9" ref="D259:N259">D258/$A258</f>
        <v>0.5238095238095238</v>
      </c>
      <c r="E259" s="58">
        <f t="shared" si="9"/>
        <v>0.47619047619047616</v>
      </c>
      <c r="F259" s="58">
        <f t="shared" si="9"/>
        <v>0.6190476190476191</v>
      </c>
      <c r="G259" s="58">
        <f t="shared" si="9"/>
        <v>0.6666666666666666</v>
      </c>
      <c r="H259" s="58">
        <f t="shared" si="9"/>
        <v>0.5714285714285714</v>
      </c>
      <c r="I259" s="58">
        <f t="shared" si="9"/>
        <v>0.5238095238095238</v>
      </c>
      <c r="J259" s="58">
        <f t="shared" si="9"/>
        <v>0.42857142857142855</v>
      </c>
      <c r="K259" s="58">
        <f t="shared" si="9"/>
        <v>0.19047619047619047</v>
      </c>
      <c r="L259" s="58">
        <f t="shared" si="9"/>
        <v>0.47619047619047616</v>
      </c>
      <c r="M259" s="58">
        <f t="shared" si="9"/>
        <v>0.38095238095238093</v>
      </c>
      <c r="N259" s="58">
        <f t="shared" si="9"/>
        <v>0</v>
      </c>
      <c r="O259" s="59"/>
      <c r="P259" s="60"/>
      <c r="Q259" s="60"/>
      <c r="R259" s="60"/>
      <c r="S259" s="60"/>
      <c r="T259" s="60"/>
      <c r="U259" s="60"/>
      <c r="V259" s="60"/>
      <c r="W259" s="45"/>
      <c r="X259" s="43" t="s">
        <v>7</v>
      </c>
    </row>
    <row r="260" spans="1:24" ht="15.75" thickBot="1">
      <c r="A260" s="110"/>
      <c r="B260" s="111"/>
      <c r="C260" s="112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43"/>
      <c r="W260" s="45"/>
      <c r="X260" s="43" t="s">
        <v>7</v>
      </c>
    </row>
    <row r="261" spans="1:24" ht="15.75" thickBot="1">
      <c r="A261" s="33" t="s">
        <v>11</v>
      </c>
      <c r="B261" s="33" t="s">
        <v>314</v>
      </c>
      <c r="C261" s="113" t="s">
        <v>13</v>
      </c>
      <c r="D261" s="34" t="s">
        <v>312</v>
      </c>
      <c r="E261" s="95"/>
      <c r="F261" s="95"/>
      <c r="G261" s="95"/>
      <c r="H261" s="95"/>
      <c r="I261" s="95"/>
      <c r="J261" s="95"/>
      <c r="K261" s="95"/>
      <c r="L261" s="95"/>
      <c r="M261" s="34" t="s">
        <v>7</v>
      </c>
      <c r="N261" s="96" t="s">
        <v>311</v>
      </c>
      <c r="O261" s="97"/>
      <c r="P261" s="97"/>
      <c r="Q261" s="97"/>
      <c r="R261" s="97"/>
      <c r="S261" s="97"/>
      <c r="T261" s="97"/>
      <c r="U261" s="97"/>
      <c r="V261" s="97"/>
      <c r="W261" s="45"/>
      <c r="X261" s="43" t="s">
        <v>7</v>
      </c>
    </row>
    <row r="262" spans="1:24" ht="74.25">
      <c r="A262" s="39" t="s">
        <v>15</v>
      </c>
      <c r="B262" s="39" t="s">
        <v>16</v>
      </c>
      <c r="C262" s="39" t="s">
        <v>17</v>
      </c>
      <c r="D262" s="40" t="s">
        <v>18</v>
      </c>
      <c r="E262" s="40" t="s">
        <v>19</v>
      </c>
      <c r="F262" s="40" t="s">
        <v>20</v>
      </c>
      <c r="G262" s="40" t="s">
        <v>21</v>
      </c>
      <c r="H262" s="40" t="s">
        <v>22</v>
      </c>
      <c r="I262" s="40" t="s">
        <v>23</v>
      </c>
      <c r="J262" s="40" t="s">
        <v>24</v>
      </c>
      <c r="K262" s="40" t="s">
        <v>25</v>
      </c>
      <c r="L262" s="40" t="s">
        <v>26</v>
      </c>
      <c r="M262" s="40" t="s">
        <v>27</v>
      </c>
      <c r="N262" s="40" t="s">
        <v>23</v>
      </c>
      <c r="O262" s="41" t="s">
        <v>28</v>
      </c>
      <c r="P262" s="41" t="s">
        <v>29</v>
      </c>
      <c r="Q262" s="41" t="s">
        <v>30</v>
      </c>
      <c r="R262" s="41" t="s">
        <v>31</v>
      </c>
      <c r="S262" s="41" t="s">
        <v>32</v>
      </c>
      <c r="T262" s="41" t="s">
        <v>33</v>
      </c>
      <c r="U262" s="41" t="s">
        <v>34</v>
      </c>
      <c r="V262" s="41" t="s">
        <v>35</v>
      </c>
      <c r="W262" s="45"/>
      <c r="X262" s="43" t="s">
        <v>7</v>
      </c>
    </row>
    <row r="263" spans="1:24" ht="15">
      <c r="A263" s="98" t="s">
        <v>315</v>
      </c>
      <c r="B263" s="103" t="s">
        <v>154</v>
      </c>
      <c r="C263" s="100" t="s">
        <v>83</v>
      </c>
      <c r="D263" s="101">
        <v>35</v>
      </c>
      <c r="E263" s="102" t="s">
        <v>7</v>
      </c>
      <c r="F263" s="43">
        <v>32</v>
      </c>
      <c r="G263" s="43">
        <v>35</v>
      </c>
      <c r="H263" s="43">
        <v>28</v>
      </c>
      <c r="I263" s="43">
        <v>38</v>
      </c>
      <c r="J263" s="43">
        <v>26</v>
      </c>
      <c r="K263" s="43" t="s">
        <v>7</v>
      </c>
      <c r="L263" s="43">
        <v>38</v>
      </c>
      <c r="M263" s="43">
        <v>36</v>
      </c>
      <c r="N263" s="43" t="s">
        <v>7</v>
      </c>
      <c r="O263" s="46">
        <f>SUM(D263:N263)</f>
        <v>268</v>
      </c>
      <c r="P263" s="44">
        <f>COUNT(D263:N263)</f>
        <v>8</v>
      </c>
      <c r="Q263" s="44">
        <f>IF(P263&lt;9,0,+SMALL(D263:N263,1))</f>
        <v>0</v>
      </c>
      <c r="R263" s="44">
        <f>IF(P263&lt;10,0,+SMALL(D263:N263,2))</f>
        <v>0</v>
      </c>
      <c r="S263" s="44">
        <f>IF(P263&lt;11,0,+SMALL(D263:N263,3))</f>
        <v>0</v>
      </c>
      <c r="T263" s="44">
        <f>IF(P263&lt;12,0,+SMALL(D263:N263,4))</f>
        <v>0</v>
      </c>
      <c r="U263" s="44">
        <f>O263-Q263-R263-S263</f>
        <v>268</v>
      </c>
      <c r="V263" s="78">
        <f>+IF(+COUNT(D263:N263)&gt;0,RANK(U263,$U$263:$U$295,0),"")</f>
        <v>1</v>
      </c>
      <c r="W263" s="45">
        <f>IF((OR(P263&gt;7,X263="C")),1," ")</f>
        <v>1</v>
      </c>
      <c r="X263" s="43" t="s">
        <v>7</v>
      </c>
    </row>
    <row r="264" spans="1:24" ht="15">
      <c r="A264" s="98" t="s">
        <v>316</v>
      </c>
      <c r="B264" s="103" t="s">
        <v>85</v>
      </c>
      <c r="C264" s="100" t="s">
        <v>149</v>
      </c>
      <c r="D264" s="101">
        <v>38</v>
      </c>
      <c r="E264" s="102">
        <v>32</v>
      </c>
      <c r="F264" s="43">
        <v>31</v>
      </c>
      <c r="G264" s="43">
        <v>25</v>
      </c>
      <c r="H264" s="43">
        <v>27</v>
      </c>
      <c r="I264" s="43">
        <v>38</v>
      </c>
      <c r="J264" s="43">
        <v>28</v>
      </c>
      <c r="K264" s="43">
        <v>31</v>
      </c>
      <c r="L264" s="43">
        <v>30</v>
      </c>
      <c r="M264" s="43" t="s">
        <v>7</v>
      </c>
      <c r="N264" s="43" t="s">
        <v>7</v>
      </c>
      <c r="O264" s="46">
        <f>SUM(D264:N264)</f>
        <v>280</v>
      </c>
      <c r="P264" s="44">
        <f>COUNT(D264:N264)</f>
        <v>9</v>
      </c>
      <c r="Q264" s="44">
        <f>IF(P264&lt;9,0,+SMALL(D264:N264,1))</f>
        <v>25</v>
      </c>
      <c r="R264" s="44">
        <f>IF(P264&lt;10,0,+SMALL(D264:N264,2))</f>
        <v>0</v>
      </c>
      <c r="S264" s="44">
        <f>IF(P264&lt;11,0,+SMALL(D264:N264,3))</f>
        <v>0</v>
      </c>
      <c r="T264" s="44">
        <f>IF(P264&lt;12,0,+SMALL(D264:N264,4))</f>
        <v>0</v>
      </c>
      <c r="U264" s="44">
        <f>O264-Q264-R264-S264</f>
        <v>255</v>
      </c>
      <c r="V264" s="78">
        <f>+IF(+COUNT(D264:N264)&gt;0,RANK(U264,$U$263:$U$295,0),"")</f>
        <v>2</v>
      </c>
      <c r="W264" s="45">
        <f>IF((OR(P264&gt;7,X264="C")),1," ")</f>
        <v>1</v>
      </c>
      <c r="X264" s="43" t="s">
        <v>7</v>
      </c>
    </row>
    <row r="265" spans="1:24" ht="15">
      <c r="A265" s="98" t="s">
        <v>317</v>
      </c>
      <c r="B265" s="103" t="s">
        <v>318</v>
      </c>
      <c r="C265" s="100" t="s">
        <v>51</v>
      </c>
      <c r="D265" s="101">
        <v>24</v>
      </c>
      <c r="E265" s="102" t="s">
        <v>7</v>
      </c>
      <c r="F265" s="43">
        <v>30</v>
      </c>
      <c r="G265" s="43">
        <v>32</v>
      </c>
      <c r="H265" s="43">
        <v>35</v>
      </c>
      <c r="I265" s="43">
        <v>32</v>
      </c>
      <c r="J265" s="43">
        <v>25</v>
      </c>
      <c r="K265" s="43">
        <v>29</v>
      </c>
      <c r="L265" s="43">
        <v>27</v>
      </c>
      <c r="M265" s="43" t="s">
        <v>7</v>
      </c>
      <c r="N265" s="43" t="s">
        <v>7</v>
      </c>
      <c r="O265" s="46">
        <f>SUM(D265:N265)</f>
        <v>234</v>
      </c>
      <c r="P265" s="44">
        <f>COUNT(D265:N265)</f>
        <v>8</v>
      </c>
      <c r="Q265" s="44">
        <f>IF(P265&lt;9,0,+SMALL(D265:N265,1))</f>
        <v>0</v>
      </c>
      <c r="R265" s="44">
        <f>IF(P265&lt;10,0,+SMALL(D265:N265,2))</f>
        <v>0</v>
      </c>
      <c r="S265" s="44">
        <f>IF(P265&lt;11,0,+SMALL(D265:N265,3))</f>
        <v>0</v>
      </c>
      <c r="T265" s="44">
        <f>IF(P265&lt;12,0,+SMALL(D265:N265,4))</f>
        <v>0</v>
      </c>
      <c r="U265" s="44">
        <f>O265-Q265-R265-S265</f>
        <v>234</v>
      </c>
      <c r="V265" s="78">
        <f>+IF(+COUNT(D265:N265)&gt;0,RANK(U265,$U$263:$U$295,0),"")</f>
        <v>3</v>
      </c>
      <c r="W265" s="45">
        <f>IF((OR(P265&gt;7,X265="C")),1," ")</f>
        <v>1</v>
      </c>
      <c r="X265" s="43" t="s">
        <v>7</v>
      </c>
    </row>
    <row r="266" spans="1:24" ht="15">
      <c r="A266" s="98" t="s">
        <v>319</v>
      </c>
      <c r="B266" s="103" t="s">
        <v>50</v>
      </c>
      <c r="C266" s="100" t="s">
        <v>46</v>
      </c>
      <c r="D266" s="101">
        <v>34</v>
      </c>
      <c r="E266" s="102" t="s">
        <v>7</v>
      </c>
      <c r="F266" s="43">
        <v>35</v>
      </c>
      <c r="G266" s="43">
        <v>29</v>
      </c>
      <c r="H266" s="43">
        <v>34</v>
      </c>
      <c r="I266" s="43">
        <v>32</v>
      </c>
      <c r="J266" s="43" t="s">
        <v>7</v>
      </c>
      <c r="K266" s="43">
        <v>38</v>
      </c>
      <c r="L266" s="43">
        <v>29</v>
      </c>
      <c r="M266" s="43" t="s">
        <v>7</v>
      </c>
      <c r="N266" s="43" t="s">
        <v>7</v>
      </c>
      <c r="O266" s="46">
        <f>SUM(D266:N266)</f>
        <v>231</v>
      </c>
      <c r="P266" s="44">
        <f>COUNT(D266:N266)</f>
        <v>7</v>
      </c>
      <c r="Q266" s="44">
        <f>IF(P266&lt;9,0,+SMALL(D266:N266,1))</f>
        <v>0</v>
      </c>
      <c r="R266" s="44">
        <f>IF(P266&lt;10,0,+SMALL(D266:N266,2))</f>
        <v>0</v>
      </c>
      <c r="S266" s="44">
        <f>IF(P266&lt;11,0,+SMALL(D266:N266,3))</f>
        <v>0</v>
      </c>
      <c r="T266" s="44">
        <f>IF(P266&lt;12,0,+SMALL(D266:N266,4))</f>
        <v>0</v>
      </c>
      <c r="U266" s="44">
        <f>O266-Q266-R266-S266</f>
        <v>231</v>
      </c>
      <c r="V266" s="78">
        <f>+IF(+COUNT(D266:N266)&gt;0,RANK(U266,$U$263:$U$295,0),"")</f>
        <v>4</v>
      </c>
      <c r="W266" s="45" t="str">
        <f>IF((OR(P266&gt;7,X266="C")),1," ")</f>
        <v> </v>
      </c>
      <c r="X266" s="43" t="s">
        <v>7</v>
      </c>
    </row>
    <row r="267" spans="1:24" ht="15">
      <c r="A267" s="98" t="s">
        <v>320</v>
      </c>
      <c r="B267" s="103" t="s">
        <v>321</v>
      </c>
      <c r="C267" s="100" t="s">
        <v>63</v>
      </c>
      <c r="D267" s="101">
        <v>37</v>
      </c>
      <c r="E267" s="102">
        <v>25</v>
      </c>
      <c r="F267" s="43">
        <v>22</v>
      </c>
      <c r="G267" s="43">
        <v>24</v>
      </c>
      <c r="H267" s="43">
        <v>27</v>
      </c>
      <c r="I267" s="43">
        <v>32</v>
      </c>
      <c r="J267" s="43">
        <v>23</v>
      </c>
      <c r="K267" s="43" t="s">
        <v>7</v>
      </c>
      <c r="L267" s="43" t="s">
        <v>7</v>
      </c>
      <c r="M267" s="43">
        <v>17</v>
      </c>
      <c r="N267" s="43" t="s">
        <v>7</v>
      </c>
      <c r="O267" s="46">
        <f>SUM(D267:N267)</f>
        <v>207</v>
      </c>
      <c r="P267" s="44">
        <f>COUNT(D267:N267)</f>
        <v>8</v>
      </c>
      <c r="Q267" s="44">
        <f>IF(P267&lt;9,0,+SMALL(D267:N267,1))</f>
        <v>0</v>
      </c>
      <c r="R267" s="44">
        <f>IF(P267&lt;10,0,+SMALL(D267:N267,2))</f>
        <v>0</v>
      </c>
      <c r="S267" s="44">
        <f>IF(P267&lt;11,0,+SMALL(D267:N267,3))</f>
        <v>0</v>
      </c>
      <c r="T267" s="44">
        <f>IF(P267&lt;12,0,+SMALL(D267:N267,4))</f>
        <v>0</v>
      </c>
      <c r="U267" s="44">
        <f>O267-Q267-R267-S267</f>
        <v>207</v>
      </c>
      <c r="V267" s="78">
        <f>+IF(+COUNT(D267:N267)&gt;0,RANK(U267,$U$263:$U$295,0),"")</f>
        <v>5</v>
      </c>
      <c r="W267" s="45">
        <f>IF((OR(P267&gt;7,X267="C")),1," ")</f>
        <v>1</v>
      </c>
      <c r="X267" s="43" t="s">
        <v>7</v>
      </c>
    </row>
    <row r="268" spans="1:24" ht="15">
      <c r="A268" s="98" t="s">
        <v>322</v>
      </c>
      <c r="B268" s="103" t="s">
        <v>50</v>
      </c>
      <c r="C268" s="100" t="s">
        <v>68</v>
      </c>
      <c r="D268" s="101">
        <v>31</v>
      </c>
      <c r="E268" s="102">
        <v>22</v>
      </c>
      <c r="F268" s="43">
        <v>19</v>
      </c>
      <c r="G268" s="43">
        <v>26</v>
      </c>
      <c r="H268" s="43">
        <v>21</v>
      </c>
      <c r="I268" s="43">
        <v>34</v>
      </c>
      <c r="J268" s="43" t="s">
        <v>7</v>
      </c>
      <c r="K268" s="43">
        <v>25</v>
      </c>
      <c r="L268" s="43">
        <v>19</v>
      </c>
      <c r="M268" s="43" t="s">
        <v>7</v>
      </c>
      <c r="N268" s="43" t="s">
        <v>7</v>
      </c>
      <c r="O268" s="46">
        <f>SUM(D268:N268)</f>
        <v>197</v>
      </c>
      <c r="P268" s="44">
        <f>COUNT(D268:N268)</f>
        <v>8</v>
      </c>
      <c r="Q268" s="44">
        <f>IF(P268&lt;9,0,+SMALL(D268:N268,1))</f>
        <v>0</v>
      </c>
      <c r="R268" s="44">
        <f>IF(P268&lt;10,0,+SMALL(D268:N268,2))</f>
        <v>0</v>
      </c>
      <c r="S268" s="44">
        <f>IF(P268&lt;11,0,+SMALL(D268:N268,3))</f>
        <v>0</v>
      </c>
      <c r="T268" s="44">
        <f>IF(P268&lt;12,0,+SMALL(D268:N268,4))</f>
        <v>0</v>
      </c>
      <c r="U268" s="44">
        <f>O268-Q268-R268-S268</f>
        <v>197</v>
      </c>
      <c r="V268" s="78">
        <f>+IF(+COUNT(D268:N268)&gt;0,RANK(U268,$U$263:$U$295,0),"")</f>
        <v>6</v>
      </c>
      <c r="W268" s="45">
        <f>IF((OR(P268&gt;7,X268="C")),1," ")</f>
        <v>1</v>
      </c>
      <c r="X268" s="43" t="s">
        <v>7</v>
      </c>
    </row>
    <row r="269" spans="1:24" ht="15">
      <c r="A269" s="98" t="s">
        <v>323</v>
      </c>
      <c r="B269" s="103" t="s">
        <v>324</v>
      </c>
      <c r="C269" s="100" t="s">
        <v>57</v>
      </c>
      <c r="D269" s="101" t="s">
        <v>7</v>
      </c>
      <c r="E269" s="102">
        <v>29</v>
      </c>
      <c r="F269" s="43">
        <v>40</v>
      </c>
      <c r="G269" s="43">
        <v>31</v>
      </c>
      <c r="H269" s="43" t="s">
        <v>7</v>
      </c>
      <c r="I269" s="43">
        <v>27</v>
      </c>
      <c r="J269" s="43">
        <v>25</v>
      </c>
      <c r="K269" s="43" t="s">
        <v>7</v>
      </c>
      <c r="L269" s="43">
        <v>24</v>
      </c>
      <c r="M269" s="43">
        <v>21</v>
      </c>
      <c r="N269" s="43" t="s">
        <v>7</v>
      </c>
      <c r="O269" s="46">
        <f>SUM(D269:N269)</f>
        <v>197</v>
      </c>
      <c r="P269" s="44">
        <f>COUNT(D269:N269)</f>
        <v>7</v>
      </c>
      <c r="Q269" s="44">
        <f>IF(P269&lt;9,0,+SMALL(D269:N269,1))</f>
        <v>0</v>
      </c>
      <c r="R269" s="44">
        <f>IF(P269&lt;10,0,+SMALL(D269:N269,2))</f>
        <v>0</v>
      </c>
      <c r="S269" s="44">
        <f>IF(P269&lt;11,0,+SMALL(D269:N269,3))</f>
        <v>0</v>
      </c>
      <c r="T269" s="44">
        <f>IF(P269&lt;12,0,+SMALL(D269:N269,4))</f>
        <v>0</v>
      </c>
      <c r="U269" s="44">
        <f>O269-Q269-R269-S269</f>
        <v>197</v>
      </c>
      <c r="V269" s="78">
        <f>+IF(+COUNT(D269:N269)&gt;0,RANK(U269,$U$263:$U$295,0),"")</f>
        <v>6</v>
      </c>
      <c r="W269" s="45" t="str">
        <f>IF((OR(P269&gt;7,X269="C")),1," ")</f>
        <v> </v>
      </c>
      <c r="X269" s="43" t="s">
        <v>7</v>
      </c>
    </row>
    <row r="270" spans="1:24" ht="15">
      <c r="A270" s="98" t="s">
        <v>325</v>
      </c>
      <c r="B270" s="103" t="s">
        <v>90</v>
      </c>
      <c r="C270" s="100" t="s">
        <v>51</v>
      </c>
      <c r="D270" s="101">
        <v>39</v>
      </c>
      <c r="E270" s="102" t="s">
        <v>7</v>
      </c>
      <c r="F270" s="43">
        <v>39</v>
      </c>
      <c r="G270" s="43" t="s">
        <v>7</v>
      </c>
      <c r="H270" s="43">
        <v>35</v>
      </c>
      <c r="I270" s="43" t="s">
        <v>7</v>
      </c>
      <c r="J270" s="43">
        <v>25</v>
      </c>
      <c r="K270" s="43">
        <v>25</v>
      </c>
      <c r="L270" s="43">
        <v>30</v>
      </c>
      <c r="M270" s="43" t="s">
        <v>7</v>
      </c>
      <c r="N270" s="43" t="s">
        <v>7</v>
      </c>
      <c r="O270" s="46">
        <f>SUM(D270:N270)</f>
        <v>193</v>
      </c>
      <c r="P270" s="44">
        <f>COUNT(D270:N270)</f>
        <v>6</v>
      </c>
      <c r="Q270" s="44">
        <f>IF(P270&lt;9,0,+SMALL(D270:N270,1))</f>
        <v>0</v>
      </c>
      <c r="R270" s="44">
        <f>IF(P270&lt;10,0,+SMALL(D270:N270,2))</f>
        <v>0</v>
      </c>
      <c r="S270" s="44">
        <f>IF(P270&lt;11,0,+SMALL(D270:N270,3))</f>
        <v>0</v>
      </c>
      <c r="T270" s="44">
        <f>IF(P270&lt;12,0,+SMALL(D270:N270,4))</f>
        <v>0</v>
      </c>
      <c r="U270" s="44">
        <f>O270-Q270-R270-S270</f>
        <v>193</v>
      </c>
      <c r="V270" s="78">
        <f>+IF(+COUNT(D270:N270)&gt;0,RANK(U270,$U$263:$U$295,0),"")</f>
        <v>8</v>
      </c>
      <c r="W270" s="45" t="str">
        <f>IF((OR(P270&gt;7,X270="C")),1," ")</f>
        <v> </v>
      </c>
      <c r="X270" s="43" t="s">
        <v>7</v>
      </c>
    </row>
    <row r="271" spans="1:24" ht="15">
      <c r="A271" s="98" t="s">
        <v>326</v>
      </c>
      <c r="B271" s="103" t="s">
        <v>327</v>
      </c>
      <c r="C271" s="100" t="s">
        <v>51</v>
      </c>
      <c r="D271" s="101">
        <v>35</v>
      </c>
      <c r="E271" s="102" t="s">
        <v>7</v>
      </c>
      <c r="F271" s="43">
        <v>19</v>
      </c>
      <c r="G271" s="43">
        <v>28</v>
      </c>
      <c r="H271" s="43">
        <v>25</v>
      </c>
      <c r="I271" s="43">
        <v>2</v>
      </c>
      <c r="J271" s="43">
        <v>19</v>
      </c>
      <c r="K271" s="43">
        <v>25</v>
      </c>
      <c r="L271" s="43">
        <v>23</v>
      </c>
      <c r="M271" s="43" t="s">
        <v>7</v>
      </c>
      <c r="N271" s="43" t="s">
        <v>7</v>
      </c>
      <c r="O271" s="46">
        <f>SUM(D271:N271)</f>
        <v>176</v>
      </c>
      <c r="P271" s="44">
        <f>COUNT(D271:N271)</f>
        <v>8</v>
      </c>
      <c r="Q271" s="44">
        <f>IF(P271&lt;9,0,+SMALL(D271:N271,1))</f>
        <v>0</v>
      </c>
      <c r="R271" s="44">
        <f>IF(P271&lt;10,0,+SMALL(D271:N271,2))</f>
        <v>0</v>
      </c>
      <c r="S271" s="44">
        <f>IF(P271&lt;11,0,+SMALL(D271:N271,3))</f>
        <v>0</v>
      </c>
      <c r="T271" s="44">
        <f>IF(P271&lt;12,0,+SMALL(D271:N271,4))</f>
        <v>0</v>
      </c>
      <c r="U271" s="44">
        <f>O271-Q271-R271-S271</f>
        <v>176</v>
      </c>
      <c r="V271" s="78">
        <f>+IF(+COUNT(D271:N271)&gt;0,RANK(U271,$U$263:$U$295,0),"")</f>
        <v>9</v>
      </c>
      <c r="W271" s="45">
        <f>IF((OR(P271&gt;7,X271="C")),1," ")</f>
        <v>1</v>
      </c>
      <c r="X271" s="43" t="s">
        <v>7</v>
      </c>
    </row>
    <row r="272" spans="1:24" ht="15">
      <c r="A272" s="98" t="s">
        <v>328</v>
      </c>
      <c r="B272" s="103" t="s">
        <v>329</v>
      </c>
      <c r="C272" s="100" t="s">
        <v>103</v>
      </c>
      <c r="D272" s="101">
        <v>42</v>
      </c>
      <c r="E272" s="102" t="s">
        <v>7</v>
      </c>
      <c r="F272" s="43">
        <v>26</v>
      </c>
      <c r="G272" s="43">
        <v>29</v>
      </c>
      <c r="H272" s="43" t="s">
        <v>7</v>
      </c>
      <c r="I272" s="43" t="s">
        <v>7</v>
      </c>
      <c r="J272" s="43" t="s">
        <v>7</v>
      </c>
      <c r="K272" s="43" t="s">
        <v>7</v>
      </c>
      <c r="L272" s="43">
        <v>37</v>
      </c>
      <c r="M272" s="43">
        <v>28</v>
      </c>
      <c r="N272" s="43" t="s">
        <v>7</v>
      </c>
      <c r="O272" s="46">
        <f>SUM(D272:N272)</f>
        <v>162</v>
      </c>
      <c r="P272" s="44">
        <f>COUNT(D272:N272)</f>
        <v>5</v>
      </c>
      <c r="Q272" s="44">
        <f>IF(P272&lt;9,0,+SMALL(D272:N272,1))</f>
        <v>0</v>
      </c>
      <c r="R272" s="44">
        <f>IF(P272&lt;10,0,+SMALL(D272:N272,2))</f>
        <v>0</v>
      </c>
      <c r="S272" s="44">
        <f>IF(P272&lt;11,0,+SMALL(D272:N272,3))</f>
        <v>0</v>
      </c>
      <c r="T272" s="44">
        <f>IF(P272&lt;12,0,+SMALL(D272:N272,4))</f>
        <v>0</v>
      </c>
      <c r="U272" s="44">
        <f>O272-Q272-R272-S272</f>
        <v>162</v>
      </c>
      <c r="V272" s="78">
        <f>+IF(+COUNT(D272:N272)&gt;0,RANK(U272,$U$263:$U$295,0),"")</f>
        <v>10</v>
      </c>
      <c r="W272" s="45" t="str">
        <f>IF((OR(P272&gt;7,X272="C")),1," ")</f>
        <v> </v>
      </c>
      <c r="X272" s="43" t="s">
        <v>7</v>
      </c>
    </row>
    <row r="273" spans="1:24" ht="15">
      <c r="A273" s="98" t="s">
        <v>73</v>
      </c>
      <c r="B273" s="103" t="s">
        <v>321</v>
      </c>
      <c r="C273" s="100" t="s">
        <v>160</v>
      </c>
      <c r="D273" s="101">
        <v>20</v>
      </c>
      <c r="E273" s="102" t="s">
        <v>7</v>
      </c>
      <c r="F273" s="43">
        <v>22</v>
      </c>
      <c r="G273" s="43">
        <v>29</v>
      </c>
      <c r="H273" s="43">
        <v>24</v>
      </c>
      <c r="I273" s="43">
        <v>19</v>
      </c>
      <c r="J273" s="43" t="s">
        <v>7</v>
      </c>
      <c r="K273" s="43" t="s">
        <v>7</v>
      </c>
      <c r="L273" s="43">
        <v>20</v>
      </c>
      <c r="M273" s="43">
        <v>25</v>
      </c>
      <c r="N273" s="43" t="s">
        <v>7</v>
      </c>
      <c r="O273" s="46">
        <f>SUM(D273:N273)</f>
        <v>159</v>
      </c>
      <c r="P273" s="44">
        <f>COUNT(D273:N273)</f>
        <v>7</v>
      </c>
      <c r="Q273" s="44">
        <f>IF(P273&lt;9,0,+SMALL(D273:N273,1))</f>
        <v>0</v>
      </c>
      <c r="R273" s="44">
        <f>IF(P273&lt;10,0,+SMALL(D273:N273,2))</f>
        <v>0</v>
      </c>
      <c r="S273" s="44">
        <f>IF(P273&lt;11,0,+SMALL(D273:N273,3))</f>
        <v>0</v>
      </c>
      <c r="T273" s="44">
        <f>IF(P273&lt;12,0,+SMALL(D273:N273,4))</f>
        <v>0</v>
      </c>
      <c r="U273" s="44">
        <f>O273-Q273-R273-S273</f>
        <v>159</v>
      </c>
      <c r="V273" s="78">
        <f>+IF(+COUNT(D273:N273)&gt;0,RANK(U273,$U$263:$U$295,0),"")</f>
        <v>11</v>
      </c>
      <c r="W273" s="45" t="str">
        <f>IF((OR(P273&gt;7,X273="C")),1," ")</f>
        <v> </v>
      </c>
      <c r="X273" s="43" t="s">
        <v>7</v>
      </c>
    </row>
    <row r="274" spans="1:24" ht="15">
      <c r="A274" s="98" t="s">
        <v>330</v>
      </c>
      <c r="B274" s="103" t="s">
        <v>70</v>
      </c>
      <c r="C274" s="100" t="s">
        <v>160</v>
      </c>
      <c r="D274" s="101">
        <v>40</v>
      </c>
      <c r="E274" s="102">
        <v>23</v>
      </c>
      <c r="F274" s="43">
        <v>22</v>
      </c>
      <c r="G274" s="43" t="s">
        <v>7</v>
      </c>
      <c r="H274" s="43" t="s">
        <v>7</v>
      </c>
      <c r="I274" s="43">
        <v>41</v>
      </c>
      <c r="J274" s="43">
        <v>30</v>
      </c>
      <c r="K274" s="43" t="s">
        <v>7</v>
      </c>
      <c r="L274" s="43" t="s">
        <v>7</v>
      </c>
      <c r="M274" s="43" t="s">
        <v>7</v>
      </c>
      <c r="N274" s="43" t="s">
        <v>7</v>
      </c>
      <c r="O274" s="46">
        <f>SUM(D274:N274)</f>
        <v>156</v>
      </c>
      <c r="P274" s="44">
        <f>COUNT(D274:N274)</f>
        <v>5</v>
      </c>
      <c r="Q274" s="44">
        <f>IF(P274&lt;9,0,+SMALL(D274:N274,1))</f>
        <v>0</v>
      </c>
      <c r="R274" s="44">
        <f>IF(P274&lt;10,0,+SMALL(D274:N274,2))</f>
        <v>0</v>
      </c>
      <c r="S274" s="44">
        <f>IF(P274&lt;11,0,+SMALL(D274:N274,3))</f>
        <v>0</v>
      </c>
      <c r="T274" s="44">
        <f>IF(P274&lt;12,0,+SMALL(D274:N274,4))</f>
        <v>0</v>
      </c>
      <c r="U274" s="44">
        <f>O274-Q274-R274-S274</f>
        <v>156</v>
      </c>
      <c r="V274" s="78">
        <f>+IF(+COUNT(D274:N274)&gt;0,RANK(U274,$U$263:$U$295,0),"")</f>
        <v>12</v>
      </c>
      <c r="W274" s="45" t="str">
        <f>IF((OR(P274&gt;7,X274="C")),1," ")</f>
        <v> </v>
      </c>
      <c r="X274" s="43" t="s">
        <v>7</v>
      </c>
    </row>
    <row r="275" spans="1:24" ht="15">
      <c r="A275" s="98" t="s">
        <v>73</v>
      </c>
      <c r="B275" s="103" t="s">
        <v>82</v>
      </c>
      <c r="C275" s="100" t="s">
        <v>160</v>
      </c>
      <c r="D275" s="101">
        <v>32</v>
      </c>
      <c r="E275" s="102">
        <v>15</v>
      </c>
      <c r="F275" s="43">
        <v>20</v>
      </c>
      <c r="G275" s="43" t="s">
        <v>7</v>
      </c>
      <c r="H275" s="43" t="s">
        <v>7</v>
      </c>
      <c r="I275" s="43">
        <v>21</v>
      </c>
      <c r="J275" s="43">
        <v>12</v>
      </c>
      <c r="K275" s="43" t="s">
        <v>7</v>
      </c>
      <c r="L275" s="43">
        <v>22</v>
      </c>
      <c r="M275" s="43">
        <v>10</v>
      </c>
      <c r="N275" s="43" t="s">
        <v>7</v>
      </c>
      <c r="O275" s="46">
        <f>SUM(D275:N275)</f>
        <v>132</v>
      </c>
      <c r="P275" s="44">
        <f>COUNT(D275:N275)</f>
        <v>7</v>
      </c>
      <c r="Q275" s="44">
        <f>IF(P275&lt;9,0,+SMALL(D275:N275,1))</f>
        <v>0</v>
      </c>
      <c r="R275" s="44">
        <f>IF(P275&lt;10,0,+SMALL(D275:N275,2))</f>
        <v>0</v>
      </c>
      <c r="S275" s="44">
        <f>IF(P275&lt;11,0,+SMALL(D275:N275,3))</f>
        <v>0</v>
      </c>
      <c r="T275" s="44">
        <f>IF(P275&lt;12,0,+SMALL(D275:N275,4))</f>
        <v>0</v>
      </c>
      <c r="U275" s="44">
        <f>O275-Q275-R275-S275</f>
        <v>132</v>
      </c>
      <c r="V275" s="78">
        <f>+IF(+COUNT(D275:N275)&gt;0,RANK(U275,$U$263:$U$295,0),"")</f>
        <v>13</v>
      </c>
      <c r="W275" s="45" t="str">
        <f>IF((OR(P275&gt;7,X275="C")),1," ")</f>
        <v> </v>
      </c>
      <c r="X275" s="43" t="s">
        <v>7</v>
      </c>
    </row>
    <row r="276" spans="1:24" ht="15">
      <c r="A276" s="98" t="s">
        <v>256</v>
      </c>
      <c r="B276" s="103" t="s">
        <v>318</v>
      </c>
      <c r="C276" s="100" t="s">
        <v>46</v>
      </c>
      <c r="D276" s="101">
        <v>37</v>
      </c>
      <c r="E276" s="102" t="s">
        <v>7</v>
      </c>
      <c r="F276" s="43">
        <v>27</v>
      </c>
      <c r="G276" s="43">
        <v>21</v>
      </c>
      <c r="H276" s="43" t="s">
        <v>7</v>
      </c>
      <c r="I276" s="43" t="s">
        <v>7</v>
      </c>
      <c r="J276" s="43" t="s">
        <v>7</v>
      </c>
      <c r="K276" s="43">
        <v>34</v>
      </c>
      <c r="L276" s="43" t="s">
        <v>7</v>
      </c>
      <c r="M276" s="43" t="s">
        <v>7</v>
      </c>
      <c r="N276" s="43" t="s">
        <v>7</v>
      </c>
      <c r="O276" s="46">
        <f>SUM(D276:N276)</f>
        <v>119</v>
      </c>
      <c r="P276" s="44">
        <f>COUNT(D276:N276)</f>
        <v>4</v>
      </c>
      <c r="Q276" s="44">
        <f>IF(P276&lt;9,0,+SMALL(D276:N276,1))</f>
        <v>0</v>
      </c>
      <c r="R276" s="44">
        <f>IF(P276&lt;10,0,+SMALL(D276:N276,2))</f>
        <v>0</v>
      </c>
      <c r="S276" s="44">
        <f>IF(P276&lt;11,0,+SMALL(D276:N276,3))</f>
        <v>0</v>
      </c>
      <c r="T276" s="44">
        <f>IF(P276&lt;12,0,+SMALL(D276:N276,4))</f>
        <v>0</v>
      </c>
      <c r="U276" s="44">
        <f>O276-Q276-R276-S276</f>
        <v>119</v>
      </c>
      <c r="V276" s="78">
        <f>+IF(+COUNT(D276:N276)&gt;0,RANK(U276,$U$263:$U$295,0),"")</f>
        <v>14</v>
      </c>
      <c r="W276" s="45" t="str">
        <f>IF((OR(P276&gt;7,X276="C")),1," ")</f>
        <v> </v>
      </c>
      <c r="X276" s="43" t="s">
        <v>7</v>
      </c>
    </row>
    <row r="277" spans="1:24" ht="15">
      <c r="A277" s="98" t="s">
        <v>331</v>
      </c>
      <c r="B277" s="103" t="s">
        <v>42</v>
      </c>
      <c r="C277" s="100" t="s">
        <v>194</v>
      </c>
      <c r="D277" s="101" t="s">
        <v>7</v>
      </c>
      <c r="E277" s="102">
        <v>21</v>
      </c>
      <c r="F277" s="43">
        <v>22</v>
      </c>
      <c r="G277" s="43" t="s">
        <v>7</v>
      </c>
      <c r="H277" s="43">
        <v>24</v>
      </c>
      <c r="I277" s="43" t="s">
        <v>7</v>
      </c>
      <c r="J277" s="43" t="s">
        <v>7</v>
      </c>
      <c r="K277" s="43">
        <v>20</v>
      </c>
      <c r="L277" s="43">
        <v>26</v>
      </c>
      <c r="M277" s="43" t="s">
        <v>7</v>
      </c>
      <c r="N277" s="43" t="s">
        <v>7</v>
      </c>
      <c r="O277" s="46">
        <f>SUM(D277:N277)</f>
        <v>113</v>
      </c>
      <c r="P277" s="44">
        <f>COUNT(D277:N277)</f>
        <v>5</v>
      </c>
      <c r="Q277" s="44">
        <f>IF(P277&lt;9,0,+SMALL(D277:N277,1))</f>
        <v>0</v>
      </c>
      <c r="R277" s="44">
        <f>IF(P277&lt;10,0,+SMALL(D277:N277,2))</f>
        <v>0</v>
      </c>
      <c r="S277" s="44">
        <f>IF(P277&lt;11,0,+SMALL(D277:N277,3))</f>
        <v>0</v>
      </c>
      <c r="T277" s="44">
        <f>IF(P277&lt;12,0,+SMALL(D277:N277,4))</f>
        <v>0</v>
      </c>
      <c r="U277" s="44">
        <f>O277-Q277-R277-S277</f>
        <v>113</v>
      </c>
      <c r="V277" s="78">
        <f>+IF(+COUNT(D277:N277)&gt;0,RANK(U277,$U$263:$U$295,0),"")</f>
        <v>15</v>
      </c>
      <c r="W277" s="45" t="str">
        <f>IF((OR(P277&gt;7,X277="C")),1," ")</f>
        <v> </v>
      </c>
      <c r="X277" s="43" t="s">
        <v>7</v>
      </c>
    </row>
    <row r="278" spans="1:24" ht="15">
      <c r="A278" s="98" t="s">
        <v>163</v>
      </c>
      <c r="B278" s="103" t="s">
        <v>332</v>
      </c>
      <c r="C278" s="100" t="s">
        <v>63</v>
      </c>
      <c r="D278" s="101" t="s">
        <v>7</v>
      </c>
      <c r="E278" s="102" t="s">
        <v>7</v>
      </c>
      <c r="F278" s="43" t="s">
        <v>7</v>
      </c>
      <c r="G278" s="43">
        <v>26</v>
      </c>
      <c r="H278" s="43">
        <v>29</v>
      </c>
      <c r="I278" s="43" t="s">
        <v>7</v>
      </c>
      <c r="J278" s="43">
        <v>30</v>
      </c>
      <c r="K278" s="43" t="s">
        <v>7</v>
      </c>
      <c r="L278" s="43" t="s">
        <v>7</v>
      </c>
      <c r="M278" s="43">
        <v>26</v>
      </c>
      <c r="N278" s="43" t="s">
        <v>7</v>
      </c>
      <c r="O278" s="46">
        <f>SUM(D278:N278)</f>
        <v>111</v>
      </c>
      <c r="P278" s="44">
        <f>COUNT(D278:N278)</f>
        <v>4</v>
      </c>
      <c r="Q278" s="44">
        <f>IF(P278&lt;9,0,+SMALL(D278:N278,1))</f>
        <v>0</v>
      </c>
      <c r="R278" s="44">
        <f>IF(P278&lt;10,0,+SMALL(D278:N278,2))</f>
        <v>0</v>
      </c>
      <c r="S278" s="44">
        <f>IF(P278&lt;11,0,+SMALL(D278:N278,3))</f>
        <v>0</v>
      </c>
      <c r="T278" s="44">
        <f>IF(P278&lt;12,0,+SMALL(D278:N278,4))</f>
        <v>0</v>
      </c>
      <c r="U278" s="44">
        <f>O278-Q278-R278-S278</f>
        <v>111</v>
      </c>
      <c r="V278" s="78">
        <f>+IF(+COUNT(D278:N278)&gt;0,RANK(U278,$U$263:$U$295,0),"")</f>
        <v>16</v>
      </c>
      <c r="W278" s="45" t="str">
        <f>IF((OR(P278&gt;7,X278="C")),1," ")</f>
        <v> </v>
      </c>
      <c r="X278" s="43" t="s">
        <v>7</v>
      </c>
    </row>
    <row r="279" spans="1:24" ht="15">
      <c r="A279" s="98" t="s">
        <v>333</v>
      </c>
      <c r="B279" s="103" t="s">
        <v>334</v>
      </c>
      <c r="C279" s="100" t="s">
        <v>68</v>
      </c>
      <c r="D279" s="101">
        <v>43</v>
      </c>
      <c r="E279" s="102" t="s">
        <v>7</v>
      </c>
      <c r="F279" s="43" t="s">
        <v>7</v>
      </c>
      <c r="G279" s="43">
        <v>37</v>
      </c>
      <c r="H279" s="43" t="s">
        <v>7</v>
      </c>
      <c r="I279" s="43">
        <v>28</v>
      </c>
      <c r="J279" s="43" t="s">
        <v>7</v>
      </c>
      <c r="K279" s="43" t="s">
        <v>7</v>
      </c>
      <c r="L279" s="43" t="s">
        <v>7</v>
      </c>
      <c r="M279" s="43" t="s">
        <v>7</v>
      </c>
      <c r="N279" s="43" t="s">
        <v>7</v>
      </c>
      <c r="O279" s="46">
        <f>SUM(D279:N279)</f>
        <v>108</v>
      </c>
      <c r="P279" s="44">
        <f>COUNT(D279:N279)</f>
        <v>3</v>
      </c>
      <c r="Q279" s="44">
        <f>IF(P279&lt;9,0,+SMALL(D279:N279,1))</f>
        <v>0</v>
      </c>
      <c r="R279" s="44">
        <f>IF(P279&lt;10,0,+SMALL(D279:N279,2))</f>
        <v>0</v>
      </c>
      <c r="S279" s="44">
        <f>IF(P279&lt;11,0,+SMALL(D279:N279,3))</f>
        <v>0</v>
      </c>
      <c r="T279" s="44">
        <f>IF(P279&lt;12,0,+SMALL(D279:N279,4))</f>
        <v>0</v>
      </c>
      <c r="U279" s="44">
        <f>O279-Q279-R279-S279</f>
        <v>108</v>
      </c>
      <c r="V279" s="78">
        <f>+IF(+COUNT(D279:N279)&gt;0,RANK(U279,$U$263:$U$295,0),"")</f>
        <v>17</v>
      </c>
      <c r="W279" s="45" t="str">
        <f>IF((OR(P279&gt;7,X279="C")),1," ")</f>
        <v> </v>
      </c>
      <c r="X279" s="43" t="s">
        <v>7</v>
      </c>
    </row>
    <row r="280" spans="1:24" ht="15">
      <c r="A280" s="98" t="s">
        <v>335</v>
      </c>
      <c r="B280" s="103" t="s">
        <v>336</v>
      </c>
      <c r="C280" s="100" t="s">
        <v>46</v>
      </c>
      <c r="D280" s="101">
        <v>31</v>
      </c>
      <c r="E280" s="102">
        <v>20</v>
      </c>
      <c r="F280" s="43" t="s">
        <v>7</v>
      </c>
      <c r="G280" s="43" t="s">
        <v>7</v>
      </c>
      <c r="H280" s="43">
        <v>30</v>
      </c>
      <c r="I280" s="43" t="s">
        <v>7</v>
      </c>
      <c r="J280" s="43" t="s">
        <v>7</v>
      </c>
      <c r="K280" s="43">
        <v>27</v>
      </c>
      <c r="L280" s="43" t="s">
        <v>7</v>
      </c>
      <c r="M280" s="43" t="s">
        <v>7</v>
      </c>
      <c r="N280" s="43" t="s">
        <v>7</v>
      </c>
      <c r="O280" s="46">
        <f>SUM(D280:N280)</f>
        <v>108</v>
      </c>
      <c r="P280" s="44">
        <f>COUNT(D280:N280)</f>
        <v>4</v>
      </c>
      <c r="Q280" s="44">
        <f>IF(P280&lt;9,0,+SMALL(D280:N280,1))</f>
        <v>0</v>
      </c>
      <c r="R280" s="44">
        <f>IF(P280&lt;10,0,+SMALL(D280:N280,2))</f>
        <v>0</v>
      </c>
      <c r="S280" s="44">
        <f>IF(P280&lt;11,0,+SMALL(D280:N280,3))</f>
        <v>0</v>
      </c>
      <c r="T280" s="44">
        <f>IF(P280&lt;12,0,+SMALL(D280:N280,4))</f>
        <v>0</v>
      </c>
      <c r="U280" s="44">
        <f>O280-Q280-R280-S280</f>
        <v>108</v>
      </c>
      <c r="V280" s="78">
        <f>+IF(+COUNT(D280:N280)&gt;0,RANK(U280,$U$263:$U$295,0),"")</f>
        <v>17</v>
      </c>
      <c r="W280" s="45" t="str">
        <f>IF((OR(P280&gt;7,X280="C")),1," ")</f>
        <v> </v>
      </c>
      <c r="X280" s="43" t="s">
        <v>7</v>
      </c>
    </row>
    <row r="281" spans="1:24" ht="15">
      <c r="A281" s="98" t="s">
        <v>337</v>
      </c>
      <c r="B281" s="103" t="s">
        <v>338</v>
      </c>
      <c r="C281" s="100" t="s">
        <v>194</v>
      </c>
      <c r="D281" s="101">
        <v>23</v>
      </c>
      <c r="E281" s="102" t="s">
        <v>7</v>
      </c>
      <c r="F281" s="43">
        <v>21</v>
      </c>
      <c r="G281" s="43">
        <v>12</v>
      </c>
      <c r="H281" s="43">
        <v>15</v>
      </c>
      <c r="I281" s="43" t="s">
        <v>7</v>
      </c>
      <c r="J281" s="43" t="s">
        <v>7</v>
      </c>
      <c r="K281" s="43" t="s">
        <v>7</v>
      </c>
      <c r="L281" s="43">
        <v>21</v>
      </c>
      <c r="M281" s="43" t="s">
        <v>7</v>
      </c>
      <c r="N281" s="43" t="s">
        <v>7</v>
      </c>
      <c r="O281" s="46">
        <f>SUM(D281:N281)</f>
        <v>92</v>
      </c>
      <c r="P281" s="44">
        <f>COUNT(D281:N281)</f>
        <v>5</v>
      </c>
      <c r="Q281" s="44">
        <f>IF(P281&lt;9,0,+SMALL(D281:N281,1))</f>
        <v>0</v>
      </c>
      <c r="R281" s="44">
        <f>IF(P281&lt;10,0,+SMALL(D281:N281,2))</f>
        <v>0</v>
      </c>
      <c r="S281" s="44">
        <f>IF(P281&lt;11,0,+SMALL(D281:N281,3))</f>
        <v>0</v>
      </c>
      <c r="T281" s="44">
        <f>IF(P281&lt;12,0,+SMALL(D281:N281,4))</f>
        <v>0</v>
      </c>
      <c r="U281" s="44">
        <f>O281-Q281-R281-S281</f>
        <v>92</v>
      </c>
      <c r="V281" s="78">
        <f>+IF(+COUNT(D281:N281)&gt;0,RANK(U281,$U$263:$U$295,0),"")</f>
        <v>19</v>
      </c>
      <c r="W281" s="45" t="str">
        <f>IF((OR(P281&gt;7,X281="C")),1," ")</f>
        <v> </v>
      </c>
      <c r="X281" s="43" t="s">
        <v>7</v>
      </c>
    </row>
    <row r="282" spans="1:24" ht="15">
      <c r="A282" s="98" t="s">
        <v>339</v>
      </c>
      <c r="B282" s="103" t="s">
        <v>45</v>
      </c>
      <c r="C282" s="100" t="s">
        <v>80</v>
      </c>
      <c r="D282" s="101" t="s">
        <v>7</v>
      </c>
      <c r="E282" s="102" t="s">
        <v>7</v>
      </c>
      <c r="F282" s="43">
        <v>28</v>
      </c>
      <c r="G282" s="43" t="s">
        <v>7</v>
      </c>
      <c r="H282" s="43" t="s">
        <v>7</v>
      </c>
      <c r="I282" s="43">
        <v>27</v>
      </c>
      <c r="J282" s="43">
        <v>28</v>
      </c>
      <c r="K282" s="43" t="s">
        <v>7</v>
      </c>
      <c r="L282" s="43" t="s">
        <v>7</v>
      </c>
      <c r="M282" s="43" t="s">
        <v>7</v>
      </c>
      <c r="N282" s="43" t="s">
        <v>7</v>
      </c>
      <c r="O282" s="46">
        <f>SUM(D282:N282)</f>
        <v>83</v>
      </c>
      <c r="P282" s="44">
        <f>COUNT(D282:N282)</f>
        <v>3</v>
      </c>
      <c r="Q282" s="44">
        <f>IF(P282&lt;9,0,+SMALL(D282:N282,1))</f>
        <v>0</v>
      </c>
      <c r="R282" s="44">
        <f>IF(P282&lt;10,0,+SMALL(D282:N282,2))</f>
        <v>0</v>
      </c>
      <c r="S282" s="44">
        <f>IF(P282&lt;11,0,+SMALL(D282:N282,3))</f>
        <v>0</v>
      </c>
      <c r="T282" s="44">
        <f>IF(P282&lt;12,0,+SMALL(D282:N282,4))</f>
        <v>0</v>
      </c>
      <c r="U282" s="44">
        <f>O282-Q282-R282-S282</f>
        <v>83</v>
      </c>
      <c r="V282" s="78">
        <f>+IF(+COUNT(D282:N282)&gt;0,RANK(U282,$U$263:$U$295,0),"")</f>
        <v>20</v>
      </c>
      <c r="W282" s="45" t="str">
        <f>IF((OR(P282&gt;7,X282="C")),1," ")</f>
        <v> </v>
      </c>
      <c r="X282" s="43" t="s">
        <v>7</v>
      </c>
    </row>
    <row r="283" spans="1:24" ht="15">
      <c r="A283" s="98" t="s">
        <v>340</v>
      </c>
      <c r="B283" s="103" t="s">
        <v>45</v>
      </c>
      <c r="C283" s="100" t="s">
        <v>63</v>
      </c>
      <c r="D283" s="101">
        <v>42</v>
      </c>
      <c r="E283" s="102" t="s">
        <v>7</v>
      </c>
      <c r="F283" s="43" t="s">
        <v>7</v>
      </c>
      <c r="G283" s="43" t="s">
        <v>7</v>
      </c>
      <c r="H283" s="43">
        <v>21</v>
      </c>
      <c r="I283" s="43" t="s">
        <v>7</v>
      </c>
      <c r="J283" s="43" t="s">
        <v>7</v>
      </c>
      <c r="K283" s="43" t="s">
        <v>7</v>
      </c>
      <c r="L283" s="43" t="s">
        <v>7</v>
      </c>
      <c r="M283" s="43">
        <v>19</v>
      </c>
      <c r="N283" s="43" t="s">
        <v>7</v>
      </c>
      <c r="O283" s="46">
        <f>SUM(D283:N283)</f>
        <v>82</v>
      </c>
      <c r="P283" s="44">
        <f>COUNT(D283:N283)</f>
        <v>3</v>
      </c>
      <c r="Q283" s="44">
        <f>IF(P283&lt;9,0,+SMALL(D283:N283,1))</f>
        <v>0</v>
      </c>
      <c r="R283" s="44">
        <f>IF(P283&lt;10,0,+SMALL(D283:N283,2))</f>
        <v>0</v>
      </c>
      <c r="S283" s="44">
        <f>IF(P283&lt;11,0,+SMALL(D283:N283,3))</f>
        <v>0</v>
      </c>
      <c r="T283" s="44">
        <f>IF(P283&lt;12,0,+SMALL(D283:N283,4))</f>
        <v>0</v>
      </c>
      <c r="U283" s="44">
        <f>O283-Q283-R283-S283</f>
        <v>82</v>
      </c>
      <c r="V283" s="78">
        <f>+IF(+COUNT(D283:N283)&gt;0,RANK(U283,$U$263:$U$295,0),"")</f>
        <v>21</v>
      </c>
      <c r="W283" s="45" t="str">
        <f>IF((OR(P283&gt;7,X283="C")),1," ")</f>
        <v> </v>
      </c>
      <c r="X283" s="43" t="s">
        <v>7</v>
      </c>
    </row>
    <row r="284" spans="1:24" ht="15">
      <c r="A284" s="98" t="s">
        <v>341</v>
      </c>
      <c r="B284" s="103" t="s">
        <v>342</v>
      </c>
      <c r="C284" s="100" t="s">
        <v>80</v>
      </c>
      <c r="D284" s="101" t="s">
        <v>7</v>
      </c>
      <c r="E284" s="102" t="s">
        <v>7</v>
      </c>
      <c r="F284" s="43">
        <v>26</v>
      </c>
      <c r="G284" s="43" t="s">
        <v>7</v>
      </c>
      <c r="H284" s="43">
        <v>23</v>
      </c>
      <c r="I284" s="43" t="s">
        <v>7</v>
      </c>
      <c r="J284" s="43" t="s">
        <v>7</v>
      </c>
      <c r="K284" s="43" t="s">
        <v>7</v>
      </c>
      <c r="L284" s="43" t="s">
        <v>7</v>
      </c>
      <c r="M284" s="43" t="s">
        <v>7</v>
      </c>
      <c r="N284" s="43" t="s">
        <v>7</v>
      </c>
      <c r="O284" s="46">
        <f>SUM(D284:N284)</f>
        <v>49</v>
      </c>
      <c r="P284" s="44">
        <f>COUNT(D284:N284)</f>
        <v>2</v>
      </c>
      <c r="Q284" s="44">
        <f>IF(P284&lt;9,0,+SMALL(D284:N284,1))</f>
        <v>0</v>
      </c>
      <c r="R284" s="44">
        <f>IF(P284&lt;10,0,+SMALL(D284:N284,2))</f>
        <v>0</v>
      </c>
      <c r="S284" s="44">
        <f>IF(P284&lt;11,0,+SMALL(D284:N284,3))</f>
        <v>0</v>
      </c>
      <c r="T284" s="44">
        <f>IF(P284&lt;12,0,+SMALL(D284:N284,4))</f>
        <v>0</v>
      </c>
      <c r="U284" s="44">
        <f>O284-Q284-R284-S284</f>
        <v>49</v>
      </c>
      <c r="V284" s="78">
        <f>+IF(+COUNT(D284:N284)&gt;0,RANK(U284,$U$263:$U$295,0),"")</f>
        <v>22</v>
      </c>
      <c r="W284" s="45" t="str">
        <f>IF((OR(P284&gt;7,X284="C")),1," ")</f>
        <v> </v>
      </c>
      <c r="X284" s="43" t="s">
        <v>7</v>
      </c>
    </row>
    <row r="285" spans="1:24" ht="15">
      <c r="A285" s="98" t="s">
        <v>343</v>
      </c>
      <c r="B285" s="103" t="s">
        <v>336</v>
      </c>
      <c r="C285" s="100" t="s">
        <v>57</v>
      </c>
      <c r="D285" s="101" t="s">
        <v>7</v>
      </c>
      <c r="E285" s="102">
        <v>27</v>
      </c>
      <c r="F285" s="43" t="s">
        <v>7</v>
      </c>
      <c r="G285" s="43" t="s">
        <v>7</v>
      </c>
      <c r="H285" s="43" t="s">
        <v>7</v>
      </c>
      <c r="I285" s="43" t="s">
        <v>7</v>
      </c>
      <c r="J285" s="43" t="s">
        <v>7</v>
      </c>
      <c r="K285" s="43" t="s">
        <v>7</v>
      </c>
      <c r="L285" s="43" t="s">
        <v>7</v>
      </c>
      <c r="M285" s="43" t="s">
        <v>7</v>
      </c>
      <c r="N285" s="43" t="s">
        <v>7</v>
      </c>
      <c r="O285" s="46">
        <f>SUM(D285:N285)</f>
        <v>27</v>
      </c>
      <c r="P285" s="44">
        <f>COUNT(D285:N285)</f>
        <v>1</v>
      </c>
      <c r="Q285" s="44">
        <f>IF(P285&lt;9,0,+SMALL(D285:N285,1))</f>
        <v>0</v>
      </c>
      <c r="R285" s="44">
        <f>IF(P285&lt;10,0,+SMALL(D285:N285,2))</f>
        <v>0</v>
      </c>
      <c r="S285" s="44">
        <f>IF(P285&lt;11,0,+SMALL(D285:N285,3))</f>
        <v>0</v>
      </c>
      <c r="T285" s="44">
        <f>IF(P285&lt;12,0,+SMALL(D285:N285,4))</f>
        <v>0</v>
      </c>
      <c r="U285" s="44">
        <f>O285-Q285-R285-S285</f>
        <v>27</v>
      </c>
      <c r="V285" s="78">
        <f>+IF(+COUNT(D285:N285)&gt;0,RANK(U285,$U$263:$U$295,0),"")</f>
        <v>23</v>
      </c>
      <c r="W285" s="45" t="str">
        <f>IF((OR(P285&gt;7,X285="C")),1," ")</f>
        <v> </v>
      </c>
      <c r="X285" s="43" t="s">
        <v>7</v>
      </c>
    </row>
    <row r="286" spans="1:24" ht="15">
      <c r="A286" s="98" t="s">
        <v>344</v>
      </c>
      <c r="B286" s="103" t="s">
        <v>318</v>
      </c>
      <c r="C286" s="100" t="s">
        <v>46</v>
      </c>
      <c r="D286" s="101" t="s">
        <v>7</v>
      </c>
      <c r="E286" s="102" t="s">
        <v>7</v>
      </c>
      <c r="F286" s="43" t="s">
        <v>7</v>
      </c>
      <c r="G286" s="43" t="s">
        <v>7</v>
      </c>
      <c r="H286" s="43" t="s">
        <v>7</v>
      </c>
      <c r="I286" s="43" t="s">
        <v>7</v>
      </c>
      <c r="J286" s="43" t="s">
        <v>7</v>
      </c>
      <c r="K286" s="43">
        <v>26</v>
      </c>
      <c r="L286" s="43" t="s">
        <v>7</v>
      </c>
      <c r="M286" s="43" t="s">
        <v>7</v>
      </c>
      <c r="N286" s="43" t="s">
        <v>7</v>
      </c>
      <c r="O286" s="46">
        <f>SUM(D286:N286)</f>
        <v>26</v>
      </c>
      <c r="P286" s="44">
        <f>COUNT(D286:N286)</f>
        <v>1</v>
      </c>
      <c r="Q286" s="44">
        <f>IF(P286&lt;9,0,+SMALL(D286:N286,1))</f>
        <v>0</v>
      </c>
      <c r="R286" s="44">
        <f>IF(P286&lt;10,0,+SMALL(D286:N286,2))</f>
        <v>0</v>
      </c>
      <c r="S286" s="44">
        <f>IF(P286&lt;11,0,+SMALL(D286:N286,3))</f>
        <v>0</v>
      </c>
      <c r="T286" s="44">
        <f>IF(P286&lt;12,0,+SMALL(D286:N286,4))</f>
        <v>0</v>
      </c>
      <c r="U286" s="44">
        <f>O286-Q286-R286-S286</f>
        <v>26</v>
      </c>
      <c r="V286" s="78">
        <f>+IF(+COUNT(D286:N286)&gt;0,RANK(U286,$U$263:$U$295,0),"")</f>
        <v>24</v>
      </c>
      <c r="W286" s="45" t="str">
        <f>IF((OR(P286&gt;7,X286="C")),1," ")</f>
        <v> </v>
      </c>
      <c r="X286" s="43" t="s">
        <v>7</v>
      </c>
    </row>
    <row r="287" spans="1:24" ht="15">
      <c r="A287" s="98" t="s">
        <v>345</v>
      </c>
      <c r="B287" s="103" t="s">
        <v>346</v>
      </c>
      <c r="C287" s="100" t="s">
        <v>46</v>
      </c>
      <c r="D287" s="101" t="s">
        <v>7</v>
      </c>
      <c r="E287" s="102" t="s">
        <v>7</v>
      </c>
      <c r="F287" s="43" t="s">
        <v>7</v>
      </c>
      <c r="G287" s="43">
        <v>23</v>
      </c>
      <c r="H287" s="43" t="s">
        <v>7</v>
      </c>
      <c r="I287" s="43" t="s">
        <v>7</v>
      </c>
      <c r="J287" s="43" t="s">
        <v>7</v>
      </c>
      <c r="K287" s="43" t="s">
        <v>7</v>
      </c>
      <c r="L287" s="43" t="s">
        <v>7</v>
      </c>
      <c r="M287" s="43" t="s">
        <v>7</v>
      </c>
      <c r="N287" s="43" t="s">
        <v>7</v>
      </c>
      <c r="O287" s="46">
        <f>SUM(D287:N287)</f>
        <v>23</v>
      </c>
      <c r="P287" s="44">
        <f>COUNT(D287:N287)</f>
        <v>1</v>
      </c>
      <c r="Q287" s="44">
        <f>IF(P287&lt;9,0,+SMALL(D287:N287,1))</f>
        <v>0</v>
      </c>
      <c r="R287" s="44">
        <f>IF(P287&lt;10,0,+SMALL(D287:N287,2))</f>
        <v>0</v>
      </c>
      <c r="S287" s="44">
        <f>IF(P287&lt;11,0,+SMALL(D287:N287,3))</f>
        <v>0</v>
      </c>
      <c r="T287" s="44">
        <f>IF(P287&lt;12,0,+SMALL(D287:N287,4))</f>
        <v>0</v>
      </c>
      <c r="U287" s="44">
        <f>O287-Q287-R287-S287</f>
        <v>23</v>
      </c>
      <c r="V287" s="78">
        <f>+IF(+COUNT(D287:N287)&gt;0,RANK(U287,$U$263:$U$295,0),"")</f>
        <v>25</v>
      </c>
      <c r="W287" s="45" t="str">
        <f>IF((OR(P287&gt;7,X287="C")),1," ")</f>
        <v> </v>
      </c>
      <c r="X287" s="43" t="s">
        <v>7</v>
      </c>
    </row>
    <row r="288" spans="1:24" ht="15">
      <c r="A288" s="98" t="s">
        <v>84</v>
      </c>
      <c r="B288" s="103" t="s">
        <v>347</v>
      </c>
      <c r="C288" s="100" t="s">
        <v>51</v>
      </c>
      <c r="D288" s="101" t="s">
        <v>7</v>
      </c>
      <c r="E288" s="102" t="s">
        <v>7</v>
      </c>
      <c r="F288" s="43" t="s">
        <v>7</v>
      </c>
      <c r="G288" s="43">
        <v>13</v>
      </c>
      <c r="H288" s="43" t="s">
        <v>7</v>
      </c>
      <c r="I288" s="43" t="s">
        <v>7</v>
      </c>
      <c r="J288" s="43" t="s">
        <v>7</v>
      </c>
      <c r="K288" s="43" t="s">
        <v>7</v>
      </c>
      <c r="L288" s="43" t="s">
        <v>7</v>
      </c>
      <c r="M288" s="43" t="s">
        <v>7</v>
      </c>
      <c r="N288" s="43" t="s">
        <v>7</v>
      </c>
      <c r="O288" s="46">
        <f>SUM(D288:N288)</f>
        <v>13</v>
      </c>
      <c r="P288" s="44">
        <f>COUNT(D288:N288)</f>
        <v>1</v>
      </c>
      <c r="Q288" s="44">
        <f>IF(P288&lt;9,0,+SMALL(D288:N288,1))</f>
        <v>0</v>
      </c>
      <c r="R288" s="44">
        <f>IF(P288&lt;10,0,+SMALL(D288:N288,2))</f>
        <v>0</v>
      </c>
      <c r="S288" s="44">
        <f>IF(P288&lt;11,0,+SMALL(D288:N288,3))</f>
        <v>0</v>
      </c>
      <c r="T288" s="44">
        <f>IF(P288&lt;12,0,+SMALL(D288:N288,4))</f>
        <v>0</v>
      </c>
      <c r="U288" s="44">
        <f>O288-Q288-R288-S288</f>
        <v>13</v>
      </c>
      <c r="V288" s="78">
        <f>+IF(+COUNT(D288:N288)&gt;0,RANK(U288,$U$263:$U$295,0),"")</f>
        <v>26</v>
      </c>
      <c r="W288" s="45" t="str">
        <f>IF((OR(P288&gt;7,X288="C")),1," ")</f>
        <v> </v>
      </c>
      <c r="X288" s="43" t="s">
        <v>7</v>
      </c>
    </row>
    <row r="289" spans="1:24" ht="15">
      <c r="A289" s="98" t="s">
        <v>348</v>
      </c>
      <c r="B289" s="103" t="s">
        <v>349</v>
      </c>
      <c r="C289" s="100" t="s">
        <v>63</v>
      </c>
      <c r="D289" s="101"/>
      <c r="E289" s="102" t="s">
        <v>7</v>
      </c>
      <c r="F289" s="43" t="s">
        <v>7</v>
      </c>
      <c r="G289" s="43" t="s">
        <v>7</v>
      </c>
      <c r="H289" s="43" t="s">
        <v>7</v>
      </c>
      <c r="I289" s="43" t="s">
        <v>7</v>
      </c>
      <c r="J289" s="43" t="s">
        <v>7</v>
      </c>
      <c r="K289" s="43" t="s">
        <v>7</v>
      </c>
      <c r="L289" s="43" t="s">
        <v>7</v>
      </c>
      <c r="M289" s="43" t="s">
        <v>7</v>
      </c>
      <c r="N289" s="43" t="s">
        <v>7</v>
      </c>
      <c r="O289" s="46">
        <f>SUM(D289:N289)</f>
        <v>0</v>
      </c>
      <c r="P289" s="44">
        <f>COUNT(D289:N289)</f>
        <v>0</v>
      </c>
      <c r="Q289" s="44">
        <f>IF(P289&lt;9,0,+SMALL(D289:N289,1))</f>
        <v>0</v>
      </c>
      <c r="R289" s="44">
        <f>IF(P289&lt;10,0,+SMALL(D289:N289,2))</f>
        <v>0</v>
      </c>
      <c r="S289" s="44">
        <f>IF(P289&lt;11,0,+SMALL(D289:N289,3))</f>
        <v>0</v>
      </c>
      <c r="T289" s="44">
        <f>IF(P289&lt;12,0,+SMALL(D289:N289,4))</f>
        <v>0</v>
      </c>
      <c r="U289" s="44">
        <f>O289-Q289-R289-S289</f>
        <v>0</v>
      </c>
      <c r="V289" s="78">
        <f>+IF(+COUNT(D289:N289)&gt;0,RANK(U289,$U$263:$U$295,0),"")</f>
      </c>
      <c r="W289" s="45" t="str">
        <f>IF((OR(P289&gt;7,X289="C")),1," ")</f>
        <v> </v>
      </c>
      <c r="X289" s="43" t="s">
        <v>7</v>
      </c>
    </row>
    <row r="290" spans="1:24" ht="15">
      <c r="A290" s="98" t="s">
        <v>350</v>
      </c>
      <c r="B290" s="103" t="s">
        <v>324</v>
      </c>
      <c r="C290" s="100" t="s">
        <v>291</v>
      </c>
      <c r="D290" s="101" t="s">
        <v>7</v>
      </c>
      <c r="E290" s="102" t="s">
        <v>7</v>
      </c>
      <c r="F290" s="43" t="s">
        <v>7</v>
      </c>
      <c r="G290" s="43" t="s">
        <v>7</v>
      </c>
      <c r="H290" s="43" t="s">
        <v>7</v>
      </c>
      <c r="I290" s="43" t="s">
        <v>7</v>
      </c>
      <c r="J290" s="43" t="s">
        <v>7</v>
      </c>
      <c r="K290" s="43" t="s">
        <v>7</v>
      </c>
      <c r="L290" s="43" t="s">
        <v>7</v>
      </c>
      <c r="M290" s="43" t="s">
        <v>7</v>
      </c>
      <c r="N290" s="43" t="s">
        <v>7</v>
      </c>
      <c r="O290" s="46">
        <f>SUM(D290:N290)</f>
        <v>0</v>
      </c>
      <c r="P290" s="44">
        <f>COUNT(D290:N290)</f>
        <v>0</v>
      </c>
      <c r="Q290" s="44">
        <f>IF(P290&lt;9,0,+SMALL(D290:N290,1))</f>
        <v>0</v>
      </c>
      <c r="R290" s="44">
        <f>IF(P290&lt;10,0,+SMALL(D290:N290,2))</f>
        <v>0</v>
      </c>
      <c r="S290" s="44">
        <f>IF(P290&lt;11,0,+SMALL(D290:N290,3))</f>
        <v>0</v>
      </c>
      <c r="T290" s="44">
        <f>IF(P290&lt;12,0,+SMALL(D290:N290,4))</f>
        <v>0</v>
      </c>
      <c r="U290" s="44">
        <f>O290-Q290-R290-S290</f>
        <v>0</v>
      </c>
      <c r="V290" s="78">
        <f>+IF(+COUNT(D290:N290)&gt;0,RANK(U290,$U$263:$U$295,0),"")</f>
      </c>
      <c r="W290" s="45" t="str">
        <f>IF((OR(P290&gt;7,X290="C")),1," ")</f>
        <v> </v>
      </c>
      <c r="X290" s="43" t="s">
        <v>7</v>
      </c>
    </row>
    <row r="291" spans="1:24" ht="15">
      <c r="A291" s="98" t="s">
        <v>351</v>
      </c>
      <c r="B291" s="103" t="s">
        <v>352</v>
      </c>
      <c r="C291" s="100" t="s">
        <v>110</v>
      </c>
      <c r="D291" s="101" t="s">
        <v>7</v>
      </c>
      <c r="E291" s="102" t="s">
        <v>7</v>
      </c>
      <c r="F291" s="43" t="s">
        <v>7</v>
      </c>
      <c r="G291" s="43" t="s">
        <v>7</v>
      </c>
      <c r="H291" s="43" t="s">
        <v>7</v>
      </c>
      <c r="I291" s="43" t="s">
        <v>7</v>
      </c>
      <c r="J291" s="43" t="s">
        <v>7</v>
      </c>
      <c r="K291" s="43" t="s">
        <v>7</v>
      </c>
      <c r="L291" s="43" t="s">
        <v>7</v>
      </c>
      <c r="M291" s="43" t="s">
        <v>7</v>
      </c>
      <c r="N291" s="43" t="s">
        <v>7</v>
      </c>
      <c r="O291" s="46">
        <f>SUM(D291:N291)</f>
        <v>0</v>
      </c>
      <c r="P291" s="44">
        <f>COUNT(D291:N291)</f>
        <v>0</v>
      </c>
      <c r="Q291" s="44">
        <f>IF(P291&lt;9,0,+SMALL(D291:N291,1))</f>
        <v>0</v>
      </c>
      <c r="R291" s="44">
        <f>IF(P291&lt;10,0,+SMALL(D291:N291,2))</f>
        <v>0</v>
      </c>
      <c r="S291" s="44">
        <f>IF(P291&lt;11,0,+SMALL(D291:N291,3))</f>
        <v>0</v>
      </c>
      <c r="T291" s="44">
        <f>IF(P291&lt;12,0,+SMALL(D291:N291,4))</f>
        <v>0</v>
      </c>
      <c r="U291" s="44">
        <f>O291-Q291-R291-S291</f>
        <v>0</v>
      </c>
      <c r="V291" s="78">
        <f>+IF(+COUNT(D291:N291)&gt;0,RANK(U291,$U$263:$U$295,0),"")</f>
      </c>
      <c r="W291" s="45" t="str">
        <f>IF((OR(P291&gt;7,X291="C")),1," ")</f>
        <v> </v>
      </c>
      <c r="X291" s="43" t="s">
        <v>7</v>
      </c>
    </row>
    <row r="292" spans="1:24" ht="15">
      <c r="A292" s="114" t="s">
        <v>7</v>
      </c>
      <c r="B292" s="114" t="s">
        <v>7</v>
      </c>
      <c r="C292" s="115" t="s">
        <v>7</v>
      </c>
      <c r="D292" s="101" t="s">
        <v>7</v>
      </c>
      <c r="E292" s="102" t="s">
        <v>7</v>
      </c>
      <c r="F292" s="43" t="s">
        <v>7</v>
      </c>
      <c r="G292" s="43" t="s">
        <v>7</v>
      </c>
      <c r="H292" s="43" t="s">
        <v>7</v>
      </c>
      <c r="I292" s="43" t="s">
        <v>7</v>
      </c>
      <c r="J292" s="43" t="s">
        <v>7</v>
      </c>
      <c r="K292" s="43" t="s">
        <v>7</v>
      </c>
      <c r="L292" s="43" t="s">
        <v>7</v>
      </c>
      <c r="M292" s="43" t="s">
        <v>7</v>
      </c>
      <c r="N292" s="43" t="s">
        <v>7</v>
      </c>
      <c r="O292" s="43"/>
      <c r="P292" s="43"/>
      <c r="Q292" s="46" t="s">
        <v>7</v>
      </c>
      <c r="R292" s="46" t="s">
        <v>7</v>
      </c>
      <c r="S292" s="46" t="s">
        <v>7</v>
      </c>
      <c r="T292" s="46" t="s">
        <v>7</v>
      </c>
      <c r="U292" s="46" t="s">
        <v>7</v>
      </c>
      <c r="V292" s="43"/>
      <c r="W292" s="45"/>
      <c r="X292" s="43" t="s">
        <v>7</v>
      </c>
    </row>
    <row r="293" spans="1:24" ht="15">
      <c r="A293" s="108" t="s">
        <v>7</v>
      </c>
      <c r="B293" s="108" t="s">
        <v>7</v>
      </c>
      <c r="C293" s="108" t="s">
        <v>7</v>
      </c>
      <c r="D293" s="101" t="s">
        <v>7</v>
      </c>
      <c r="E293" s="102" t="s">
        <v>7</v>
      </c>
      <c r="F293" s="43" t="s">
        <v>7</v>
      </c>
      <c r="G293" s="43" t="s">
        <v>7</v>
      </c>
      <c r="H293" s="43" t="s">
        <v>7</v>
      </c>
      <c r="I293" s="43" t="s">
        <v>7</v>
      </c>
      <c r="J293" s="43" t="s">
        <v>7</v>
      </c>
      <c r="K293" s="43" t="s">
        <v>7</v>
      </c>
      <c r="L293" s="43" t="s">
        <v>7</v>
      </c>
      <c r="M293" s="43" t="s">
        <v>7</v>
      </c>
      <c r="N293" s="43" t="s">
        <v>7</v>
      </c>
      <c r="O293" s="43"/>
      <c r="P293" s="43"/>
      <c r="Q293" s="46" t="s">
        <v>7</v>
      </c>
      <c r="R293" s="46" t="s">
        <v>7</v>
      </c>
      <c r="S293" s="46" t="s">
        <v>7</v>
      </c>
      <c r="T293" s="46" t="s">
        <v>7</v>
      </c>
      <c r="U293" s="46" t="s">
        <v>7</v>
      </c>
      <c r="V293" s="43"/>
      <c r="W293" s="45"/>
      <c r="X293" s="43" t="s">
        <v>7</v>
      </c>
    </row>
    <row r="294" spans="1:24" ht="15">
      <c r="A294" s="116" t="s">
        <v>7</v>
      </c>
      <c r="B294" s="116" t="s">
        <v>7</v>
      </c>
      <c r="C294" s="116" t="s">
        <v>7</v>
      </c>
      <c r="D294" s="117" t="s">
        <v>7</v>
      </c>
      <c r="E294" s="43" t="s">
        <v>7</v>
      </c>
      <c r="F294" s="43" t="s">
        <v>7</v>
      </c>
      <c r="G294" s="43" t="s">
        <v>7</v>
      </c>
      <c r="H294" s="43" t="s">
        <v>7</v>
      </c>
      <c r="I294" s="43" t="s">
        <v>7</v>
      </c>
      <c r="J294" s="43" t="s">
        <v>7</v>
      </c>
      <c r="K294" s="43" t="s">
        <v>7</v>
      </c>
      <c r="L294" s="43" t="s">
        <v>7</v>
      </c>
      <c r="M294" s="43" t="s">
        <v>7</v>
      </c>
      <c r="N294" s="43" t="s">
        <v>7</v>
      </c>
      <c r="O294" s="43"/>
      <c r="P294" s="43"/>
      <c r="Q294" s="46" t="s">
        <v>7</v>
      </c>
      <c r="R294" s="46" t="s">
        <v>7</v>
      </c>
      <c r="S294" s="46" t="s">
        <v>7</v>
      </c>
      <c r="T294" s="46" t="s">
        <v>7</v>
      </c>
      <c r="U294" s="46" t="s">
        <v>7</v>
      </c>
      <c r="V294" s="43"/>
      <c r="W294" s="45"/>
      <c r="X294" s="43" t="s">
        <v>7</v>
      </c>
    </row>
    <row r="295" spans="1:24" ht="15">
      <c r="A295" s="42" t="s">
        <v>7</v>
      </c>
      <c r="B295" s="42" t="s">
        <v>7</v>
      </c>
      <c r="C295" s="42" t="s">
        <v>7</v>
      </c>
      <c r="D295" s="43" t="s">
        <v>7</v>
      </c>
      <c r="E295" s="43" t="s">
        <v>7</v>
      </c>
      <c r="F295" s="43" t="s">
        <v>7</v>
      </c>
      <c r="G295" s="43" t="s">
        <v>7</v>
      </c>
      <c r="H295" s="43" t="s">
        <v>7</v>
      </c>
      <c r="I295" s="43" t="s">
        <v>7</v>
      </c>
      <c r="J295" s="43" t="s">
        <v>7</v>
      </c>
      <c r="K295" s="43" t="s">
        <v>7</v>
      </c>
      <c r="L295" s="43" t="s">
        <v>7</v>
      </c>
      <c r="M295" s="43" t="s">
        <v>7</v>
      </c>
      <c r="N295" s="43" t="s">
        <v>7</v>
      </c>
      <c r="O295" s="46" t="s">
        <v>7</v>
      </c>
      <c r="P295" s="46" t="s">
        <v>7</v>
      </c>
      <c r="Q295" s="46" t="s">
        <v>7</v>
      </c>
      <c r="R295" s="46" t="s">
        <v>7</v>
      </c>
      <c r="S295" s="46" t="s">
        <v>7</v>
      </c>
      <c r="T295" s="46" t="s">
        <v>7</v>
      </c>
      <c r="U295" s="46" t="s">
        <v>7</v>
      </c>
      <c r="V295" s="78">
        <f>+IF(+COUNT(D295:N295)&gt;0,RANK(U295,$U$263:$U$295,0),"")</f>
      </c>
      <c r="W295" s="45" t="s">
        <v>7</v>
      </c>
      <c r="X295" s="43" t="s">
        <v>7</v>
      </c>
    </row>
    <row r="296" spans="1:24" ht="15.75">
      <c r="A296" s="50">
        <f>COUNTIF($A$263:$A$294,"&gt;&lt;")</f>
        <v>29</v>
      </c>
      <c r="B296" s="50">
        <f>COUNTIF($A$263:$A$294,"&gt;&lt;")</f>
        <v>29</v>
      </c>
      <c r="C296" s="50">
        <f>COUNTIF($A$263:$A$294,"&gt;&lt;")</f>
        <v>29</v>
      </c>
      <c r="D296" s="50">
        <f aca="true" t="shared" si="10" ref="D296:N296">COUNTIF(D$263:D$294,"=0")+COUNTIF(D$263:D$294,"&gt;0")</f>
        <v>17</v>
      </c>
      <c r="E296" s="50">
        <f t="shared" si="10"/>
        <v>9</v>
      </c>
      <c r="F296" s="50">
        <f t="shared" si="10"/>
        <v>18</v>
      </c>
      <c r="G296" s="50">
        <f t="shared" si="10"/>
        <v>16</v>
      </c>
      <c r="H296" s="50">
        <f t="shared" si="10"/>
        <v>15</v>
      </c>
      <c r="I296" s="50">
        <f t="shared" si="10"/>
        <v>13</v>
      </c>
      <c r="J296" s="50">
        <f t="shared" si="10"/>
        <v>11</v>
      </c>
      <c r="K296" s="50">
        <f t="shared" si="10"/>
        <v>10</v>
      </c>
      <c r="L296" s="50">
        <f t="shared" si="10"/>
        <v>13</v>
      </c>
      <c r="M296" s="50">
        <f t="shared" si="10"/>
        <v>8</v>
      </c>
      <c r="N296" s="50">
        <f t="shared" si="10"/>
        <v>0</v>
      </c>
      <c r="O296" s="51"/>
      <c r="P296" s="52"/>
      <c r="Q296" s="52"/>
      <c r="R296" s="52"/>
      <c r="S296" s="52"/>
      <c r="T296" s="52"/>
      <c r="U296" s="52"/>
      <c r="V296" s="52"/>
      <c r="W296" s="54">
        <f>SUM(W294:W294)</f>
        <v>0</v>
      </c>
      <c r="X296" s="43" t="s">
        <v>7</v>
      </c>
    </row>
    <row r="297" spans="1:24" ht="15">
      <c r="A297" s="71"/>
      <c r="B297" s="71"/>
      <c r="C297" s="109"/>
      <c r="D297" s="58">
        <f aca="true" t="shared" si="11" ref="D297:N297">D296/$A296</f>
        <v>0.5862068965517241</v>
      </c>
      <c r="E297" s="58">
        <f t="shared" si="11"/>
        <v>0.3103448275862069</v>
      </c>
      <c r="F297" s="58">
        <f t="shared" si="11"/>
        <v>0.6206896551724138</v>
      </c>
      <c r="G297" s="58">
        <f t="shared" si="11"/>
        <v>0.5517241379310345</v>
      </c>
      <c r="H297" s="58">
        <f t="shared" si="11"/>
        <v>0.5172413793103449</v>
      </c>
      <c r="I297" s="58">
        <f t="shared" si="11"/>
        <v>0.4482758620689655</v>
      </c>
      <c r="J297" s="58">
        <f t="shared" si="11"/>
        <v>0.3793103448275862</v>
      </c>
      <c r="K297" s="58">
        <f t="shared" si="11"/>
        <v>0.3448275862068966</v>
      </c>
      <c r="L297" s="58">
        <f t="shared" si="11"/>
        <v>0.4482758620689655</v>
      </c>
      <c r="M297" s="58">
        <f t="shared" si="11"/>
        <v>0.27586206896551724</v>
      </c>
      <c r="N297" s="58">
        <f t="shared" si="11"/>
        <v>0</v>
      </c>
      <c r="O297" s="59"/>
      <c r="P297" s="60"/>
      <c r="Q297" s="60"/>
      <c r="R297" s="60"/>
      <c r="S297" s="60"/>
      <c r="T297" s="60"/>
      <c r="U297" s="60"/>
      <c r="V297" s="60"/>
      <c r="W297" s="45"/>
      <c r="X297" s="43" t="s">
        <v>7</v>
      </c>
    </row>
    <row r="298" spans="1:24" ht="15">
      <c r="A298" s="39"/>
      <c r="B298" s="39"/>
      <c r="C298" s="118"/>
      <c r="D298" s="60"/>
      <c r="E298" s="60"/>
      <c r="F298" s="60"/>
      <c r="G298" s="60"/>
      <c r="H298" s="60"/>
      <c r="I298" s="60"/>
      <c r="J298" s="60"/>
      <c r="K298" s="60"/>
      <c r="L298" s="60"/>
      <c r="M298" s="60"/>
      <c r="N298" s="44"/>
      <c r="O298" s="60"/>
      <c r="P298" s="60"/>
      <c r="Q298" s="60"/>
      <c r="R298" s="60"/>
      <c r="S298" s="60"/>
      <c r="T298" s="60"/>
      <c r="U298" s="60"/>
      <c r="V298" s="60"/>
      <c r="W298" s="45"/>
      <c r="X298" s="43" t="s">
        <v>7</v>
      </c>
    </row>
    <row r="299" spans="1:24" ht="15.75" thickBot="1">
      <c r="A299" s="112"/>
      <c r="B299" s="112"/>
      <c r="C299" s="112"/>
      <c r="D299" s="119"/>
      <c r="E299" s="119"/>
      <c r="F299" s="119"/>
      <c r="G299" s="119"/>
      <c r="H299" s="119"/>
      <c r="I299" s="119"/>
      <c r="J299" s="119"/>
      <c r="K299" s="119"/>
      <c r="L299" s="119"/>
      <c r="M299" s="119"/>
      <c r="N299" s="120"/>
      <c r="O299" s="121"/>
      <c r="P299" s="121"/>
      <c r="Q299" s="121"/>
      <c r="R299" s="121"/>
      <c r="S299" s="121"/>
      <c r="T299" s="121"/>
      <c r="U299" s="121"/>
      <c r="V299" s="121"/>
      <c r="W299" s="45"/>
      <c r="X299" s="43" t="s">
        <v>7</v>
      </c>
    </row>
    <row r="300" spans="1:24" ht="15.75" thickBot="1">
      <c r="A300" s="33" t="s">
        <v>93</v>
      </c>
      <c r="B300" s="33" t="s">
        <v>353</v>
      </c>
      <c r="C300" s="113" t="s">
        <v>13</v>
      </c>
      <c r="D300" s="34" t="s">
        <v>312</v>
      </c>
      <c r="E300" s="95"/>
      <c r="F300" s="95"/>
      <c r="G300" s="95"/>
      <c r="H300" s="95"/>
      <c r="I300" s="95"/>
      <c r="J300" s="95"/>
      <c r="K300" s="95"/>
      <c r="L300" s="95"/>
      <c r="M300" s="34" t="s">
        <v>7</v>
      </c>
      <c r="N300" s="96" t="s">
        <v>311</v>
      </c>
      <c r="O300" s="97"/>
      <c r="P300" s="97"/>
      <c r="Q300" s="97"/>
      <c r="R300" s="97"/>
      <c r="S300" s="97"/>
      <c r="T300" s="97"/>
      <c r="U300" s="97"/>
      <c r="V300" s="97"/>
      <c r="W300" s="45"/>
      <c r="X300" s="43" t="s">
        <v>7</v>
      </c>
    </row>
    <row r="301" spans="1:24" ht="74.25">
      <c r="A301" s="39" t="s">
        <v>15</v>
      </c>
      <c r="B301" s="39" t="s">
        <v>16</v>
      </c>
      <c r="C301" s="39" t="s">
        <v>17</v>
      </c>
      <c r="D301" s="40" t="s">
        <v>18</v>
      </c>
      <c r="E301" s="40" t="s">
        <v>19</v>
      </c>
      <c r="F301" s="40" t="s">
        <v>20</v>
      </c>
      <c r="G301" s="40" t="s">
        <v>21</v>
      </c>
      <c r="H301" s="40" t="s">
        <v>22</v>
      </c>
      <c r="I301" s="40" t="s">
        <v>23</v>
      </c>
      <c r="J301" s="40" t="s">
        <v>24</v>
      </c>
      <c r="K301" s="40" t="s">
        <v>25</v>
      </c>
      <c r="L301" s="40" t="s">
        <v>26</v>
      </c>
      <c r="M301" s="40" t="s">
        <v>27</v>
      </c>
      <c r="N301" s="40" t="s">
        <v>23</v>
      </c>
      <c r="O301" s="41" t="s">
        <v>28</v>
      </c>
      <c r="P301" s="41" t="s">
        <v>29</v>
      </c>
      <c r="Q301" s="41" t="s">
        <v>30</v>
      </c>
      <c r="R301" s="41" t="s">
        <v>31</v>
      </c>
      <c r="S301" s="41" t="s">
        <v>32</v>
      </c>
      <c r="T301" s="41" t="s">
        <v>33</v>
      </c>
      <c r="U301" s="41" t="s">
        <v>34</v>
      </c>
      <c r="V301" s="41" t="s">
        <v>35</v>
      </c>
      <c r="W301" s="45"/>
      <c r="X301" s="43" t="s">
        <v>7</v>
      </c>
    </row>
    <row r="302" spans="1:24" ht="15">
      <c r="A302" s="98" t="s">
        <v>101</v>
      </c>
      <c r="B302" s="103" t="s">
        <v>102</v>
      </c>
      <c r="C302" s="100" t="s">
        <v>103</v>
      </c>
      <c r="D302" s="101">
        <v>39</v>
      </c>
      <c r="E302" s="102">
        <v>39</v>
      </c>
      <c r="F302" s="43">
        <v>32</v>
      </c>
      <c r="G302" s="43">
        <v>28</v>
      </c>
      <c r="H302" s="43">
        <v>37</v>
      </c>
      <c r="I302" s="43">
        <v>34</v>
      </c>
      <c r="J302" s="43">
        <v>35</v>
      </c>
      <c r="K302" s="43" t="s">
        <v>7</v>
      </c>
      <c r="L302" s="43">
        <v>37</v>
      </c>
      <c r="M302" s="43">
        <v>27</v>
      </c>
      <c r="N302" s="43" t="s">
        <v>7</v>
      </c>
      <c r="O302" s="46">
        <f>SUM(D302:N302)</f>
        <v>308</v>
      </c>
      <c r="P302" s="44">
        <f>COUNT(D302:N302)</f>
        <v>9</v>
      </c>
      <c r="Q302" s="44">
        <f>IF(P302&lt;9,0,+SMALL(D302:N302,1))</f>
        <v>27</v>
      </c>
      <c r="R302" s="44">
        <f>IF(P302&lt;10,0,+SMALL(D302:N302,2))</f>
        <v>0</v>
      </c>
      <c r="S302" s="44">
        <f>IF(P302&lt;11,0,+SMALL(D302:N302,3))</f>
        <v>0</v>
      </c>
      <c r="T302" s="44">
        <f>IF(P302&lt;12,0,+SMALL(D302:N302,4))</f>
        <v>0</v>
      </c>
      <c r="U302" s="44">
        <f>O302-Q302-R302-S302</f>
        <v>281</v>
      </c>
      <c r="V302" s="44">
        <f>+IF(+COUNT(D302:N302)&gt;0,RANK(U302,$U$302:$U$379,0),"")</f>
        <v>1</v>
      </c>
      <c r="W302" s="45">
        <f>IF((OR(P302&gt;7,X302="C")),1," ")</f>
        <v>1</v>
      </c>
      <c r="X302" s="43" t="s">
        <v>7</v>
      </c>
    </row>
    <row r="303" spans="1:24" ht="15">
      <c r="A303" s="98" t="s">
        <v>96</v>
      </c>
      <c r="B303" s="103" t="s">
        <v>97</v>
      </c>
      <c r="C303" s="100" t="s">
        <v>43</v>
      </c>
      <c r="D303" s="101">
        <v>34</v>
      </c>
      <c r="E303" s="102">
        <v>28</v>
      </c>
      <c r="F303" s="43">
        <v>25</v>
      </c>
      <c r="G303" s="43">
        <v>34</v>
      </c>
      <c r="H303" s="43">
        <v>32</v>
      </c>
      <c r="I303" s="43">
        <v>40</v>
      </c>
      <c r="J303" s="43">
        <v>28</v>
      </c>
      <c r="K303" s="43" t="s">
        <v>7</v>
      </c>
      <c r="L303" s="43">
        <v>38</v>
      </c>
      <c r="M303" s="43">
        <v>35</v>
      </c>
      <c r="N303" s="43" t="s">
        <v>7</v>
      </c>
      <c r="O303" s="46">
        <f>SUM(D303:N303)</f>
        <v>294</v>
      </c>
      <c r="P303" s="44">
        <f>COUNT(D303:N303)</f>
        <v>9</v>
      </c>
      <c r="Q303" s="44">
        <f>IF(P303&lt;9,0,+SMALL(D303:N303,1))</f>
        <v>25</v>
      </c>
      <c r="R303" s="44">
        <f>IF(P303&lt;10,0,+SMALL(D303:N303,2))</f>
        <v>0</v>
      </c>
      <c r="S303" s="44">
        <f>IF(P303&lt;11,0,+SMALL(D303:N303,3))</f>
        <v>0</v>
      </c>
      <c r="T303" s="44">
        <f>IF(P303&lt;12,0,+SMALL(D303:N303,4))</f>
        <v>0</v>
      </c>
      <c r="U303" s="44">
        <f>O303-Q303-R303-S303</f>
        <v>269</v>
      </c>
      <c r="V303" s="44">
        <f>+IF(+COUNT(D303:N303)&gt;0,RANK(U303,$U$302:$U$379,0),"")</f>
        <v>2</v>
      </c>
      <c r="W303" s="45">
        <f>IF((OR(P303&gt;7,X303="C")),1," ")</f>
        <v>1</v>
      </c>
      <c r="X303" s="43" t="s">
        <v>7</v>
      </c>
    </row>
    <row r="304" spans="1:24" ht="15">
      <c r="A304" s="98" t="s">
        <v>111</v>
      </c>
      <c r="B304" s="103" t="s">
        <v>112</v>
      </c>
      <c r="C304" s="100" t="s">
        <v>68</v>
      </c>
      <c r="D304" s="101">
        <v>34</v>
      </c>
      <c r="E304" s="102">
        <v>32</v>
      </c>
      <c r="F304" s="43">
        <v>31</v>
      </c>
      <c r="G304" s="43">
        <v>27</v>
      </c>
      <c r="H304" s="43">
        <v>34</v>
      </c>
      <c r="I304" s="43">
        <v>41</v>
      </c>
      <c r="J304" s="43">
        <v>31</v>
      </c>
      <c r="K304" s="43">
        <v>36</v>
      </c>
      <c r="L304" s="43" t="s">
        <v>7</v>
      </c>
      <c r="M304" s="43" t="s">
        <v>7</v>
      </c>
      <c r="N304" s="43" t="s">
        <v>7</v>
      </c>
      <c r="O304" s="46">
        <f>SUM(D304:N304)</f>
        <v>266</v>
      </c>
      <c r="P304" s="44">
        <f>COUNT(D304:N304)</f>
        <v>8</v>
      </c>
      <c r="Q304" s="44">
        <f>IF(P304&lt;9,0,+SMALL(D304:N304,1))</f>
        <v>0</v>
      </c>
      <c r="R304" s="44">
        <f>IF(P304&lt;10,0,+SMALL(D304:N304,2))</f>
        <v>0</v>
      </c>
      <c r="S304" s="44">
        <f>IF(P304&lt;11,0,+SMALL(D304:N304,3))</f>
        <v>0</v>
      </c>
      <c r="T304" s="44">
        <f>IF(P304&lt;12,0,+SMALL(D304:N304,4))</f>
        <v>0</v>
      </c>
      <c r="U304" s="44">
        <f>O304-Q304-R304-S304</f>
        <v>266</v>
      </c>
      <c r="V304" s="44">
        <f>+IF(+COUNT(D304:N304)&gt;0,RANK(U304,$U$302:$U$379,0),"")</f>
        <v>3</v>
      </c>
      <c r="W304" s="45">
        <f>IF((OR(P304&gt;7,X304="C")),1," ")</f>
        <v>1</v>
      </c>
      <c r="X304" s="43" t="s">
        <v>7</v>
      </c>
    </row>
    <row r="305" spans="1:24" ht="15">
      <c r="A305" s="98" t="s">
        <v>98</v>
      </c>
      <c r="B305" s="103" t="s">
        <v>99</v>
      </c>
      <c r="C305" s="100" t="s">
        <v>100</v>
      </c>
      <c r="D305" s="101">
        <v>32</v>
      </c>
      <c r="E305" s="102">
        <v>43</v>
      </c>
      <c r="F305" s="43">
        <v>29</v>
      </c>
      <c r="G305" s="43">
        <v>26</v>
      </c>
      <c r="H305" s="43">
        <v>31</v>
      </c>
      <c r="I305" s="43">
        <v>37</v>
      </c>
      <c r="J305" s="43">
        <v>30</v>
      </c>
      <c r="K305" s="43" t="s">
        <v>7</v>
      </c>
      <c r="L305" s="43" t="s">
        <v>7</v>
      </c>
      <c r="M305" s="43">
        <v>30</v>
      </c>
      <c r="N305" s="43" t="s">
        <v>7</v>
      </c>
      <c r="O305" s="46">
        <f>SUM(D305:N305)</f>
        <v>258</v>
      </c>
      <c r="P305" s="44">
        <f>COUNT(D305:N305)</f>
        <v>8</v>
      </c>
      <c r="Q305" s="44">
        <f>IF(P305&lt;9,0,+SMALL(D305:N305,1))</f>
        <v>0</v>
      </c>
      <c r="R305" s="44">
        <f>IF(P305&lt;10,0,+SMALL(D305:N305,2))</f>
        <v>0</v>
      </c>
      <c r="S305" s="44">
        <f>IF(P305&lt;11,0,+SMALL(D305:N305,3))</f>
        <v>0</v>
      </c>
      <c r="T305" s="44">
        <f>IF(P305&lt;12,0,+SMALL(D305:N305,4))</f>
        <v>0</v>
      </c>
      <c r="U305" s="44">
        <f>O305-Q305-R305-S305</f>
        <v>258</v>
      </c>
      <c r="V305" s="44">
        <f>+IF(+COUNT(D305:N305)&gt;0,RANK(U305,$U$302:$U$379,0),"")</f>
        <v>4</v>
      </c>
      <c r="W305" s="45">
        <f>IF((OR(P305&gt;7,X305="C")),1," ")</f>
        <v>1</v>
      </c>
      <c r="X305" s="43" t="s">
        <v>7</v>
      </c>
    </row>
    <row r="306" spans="1:24" ht="15">
      <c r="A306" s="98" t="s">
        <v>55</v>
      </c>
      <c r="B306" s="103" t="s">
        <v>112</v>
      </c>
      <c r="C306" s="100" t="s">
        <v>57</v>
      </c>
      <c r="D306" s="101">
        <v>31</v>
      </c>
      <c r="E306" s="102">
        <v>29</v>
      </c>
      <c r="F306" s="43">
        <v>22</v>
      </c>
      <c r="G306" s="43">
        <v>29</v>
      </c>
      <c r="H306" s="43" t="s">
        <v>7</v>
      </c>
      <c r="I306" s="43">
        <v>35</v>
      </c>
      <c r="J306" s="43">
        <v>28</v>
      </c>
      <c r="K306" s="43" t="s">
        <v>7</v>
      </c>
      <c r="L306" s="43">
        <v>34</v>
      </c>
      <c r="M306" s="43">
        <v>38</v>
      </c>
      <c r="N306" s="43" t="s">
        <v>7</v>
      </c>
      <c r="O306" s="46">
        <f>SUM(D306:N306)</f>
        <v>246</v>
      </c>
      <c r="P306" s="44">
        <f>COUNT(D306:N306)</f>
        <v>8</v>
      </c>
      <c r="Q306" s="44">
        <f>IF(P306&lt;9,0,+SMALL(D306:N306,1))</f>
        <v>0</v>
      </c>
      <c r="R306" s="44">
        <f>IF(P306&lt;10,0,+SMALL(D306:N306,2))</f>
        <v>0</v>
      </c>
      <c r="S306" s="44">
        <f>IF(P306&lt;11,0,+SMALL(D306:N306,3))</f>
        <v>0</v>
      </c>
      <c r="T306" s="44">
        <f>IF(P306&lt;12,0,+SMALL(D306:N306,4))</f>
        <v>0</v>
      </c>
      <c r="U306" s="44">
        <f>O306-Q306-R306-S306</f>
        <v>246</v>
      </c>
      <c r="V306" s="44">
        <f>+IF(+COUNT(D306:N306)&gt;0,RANK(U306,$U$302:$U$379,0),"")</f>
        <v>5</v>
      </c>
      <c r="W306" s="45">
        <f>IF((OR(P306&gt;7,X306="C")),1," ")</f>
        <v>1</v>
      </c>
      <c r="X306" s="43" t="s">
        <v>7</v>
      </c>
    </row>
    <row r="307" spans="1:24" ht="15">
      <c r="A307" s="98" t="s">
        <v>94</v>
      </c>
      <c r="B307" s="103" t="s">
        <v>95</v>
      </c>
      <c r="C307" s="100" t="s">
        <v>63</v>
      </c>
      <c r="D307" s="101">
        <v>33</v>
      </c>
      <c r="E307" s="102">
        <v>37</v>
      </c>
      <c r="F307" s="43">
        <v>22</v>
      </c>
      <c r="G307" s="43">
        <v>35</v>
      </c>
      <c r="H307" s="43">
        <v>29</v>
      </c>
      <c r="I307" s="43">
        <v>30</v>
      </c>
      <c r="J307" s="43">
        <v>26</v>
      </c>
      <c r="K307" s="43" t="s">
        <v>7</v>
      </c>
      <c r="L307" s="43" t="s">
        <v>7</v>
      </c>
      <c r="M307" s="43">
        <v>34</v>
      </c>
      <c r="N307" s="43" t="s">
        <v>7</v>
      </c>
      <c r="O307" s="46">
        <f>SUM(D307:N307)</f>
        <v>246</v>
      </c>
      <c r="P307" s="44">
        <f>COUNT(D307:N307)</f>
        <v>8</v>
      </c>
      <c r="Q307" s="44">
        <f>IF(P307&lt;9,0,+SMALL(D307:N307,1))</f>
        <v>0</v>
      </c>
      <c r="R307" s="44">
        <f>IF(P307&lt;10,0,+SMALL(D307:N307,2))</f>
        <v>0</v>
      </c>
      <c r="S307" s="44">
        <f>IF(P307&lt;11,0,+SMALL(D307:N307,3))</f>
        <v>0</v>
      </c>
      <c r="T307" s="44">
        <f>IF(P307&lt;12,0,+SMALL(D307:N307,4))</f>
        <v>0</v>
      </c>
      <c r="U307" s="44">
        <f>O307-Q307-R307-S307</f>
        <v>246</v>
      </c>
      <c r="V307" s="44">
        <f>+IF(+COUNT(D307:N307)&gt;0,RANK(U307,$U$302:$U$379,0),"")</f>
        <v>5</v>
      </c>
      <c r="W307" s="45">
        <f>IF((OR(P307&gt;7,X307="C")),1," ")</f>
        <v>1</v>
      </c>
      <c r="X307" s="43" t="s">
        <v>7</v>
      </c>
    </row>
    <row r="308" spans="1:24" ht="15">
      <c r="A308" s="98" t="s">
        <v>108</v>
      </c>
      <c r="B308" s="103" t="s">
        <v>109</v>
      </c>
      <c r="C308" s="100" t="s">
        <v>110</v>
      </c>
      <c r="D308" s="101">
        <v>36</v>
      </c>
      <c r="E308" s="102">
        <v>26</v>
      </c>
      <c r="F308" s="43">
        <v>31</v>
      </c>
      <c r="G308" s="43">
        <v>21</v>
      </c>
      <c r="H308" s="43">
        <v>33</v>
      </c>
      <c r="I308" s="43">
        <v>37</v>
      </c>
      <c r="J308" s="43">
        <v>29</v>
      </c>
      <c r="K308" s="43" t="s">
        <v>7</v>
      </c>
      <c r="L308" s="43">
        <v>33</v>
      </c>
      <c r="M308" s="43" t="s">
        <v>7</v>
      </c>
      <c r="N308" s="43" t="s">
        <v>7</v>
      </c>
      <c r="O308" s="46">
        <f>SUM(D308:N308)</f>
        <v>246</v>
      </c>
      <c r="P308" s="44">
        <f>COUNT(D308:N308)</f>
        <v>8</v>
      </c>
      <c r="Q308" s="44">
        <f>IF(P308&lt;9,0,+SMALL(D308:N308,1))</f>
        <v>0</v>
      </c>
      <c r="R308" s="44">
        <f>IF(P308&lt;10,0,+SMALL(D308:N308,2))</f>
        <v>0</v>
      </c>
      <c r="S308" s="44">
        <f>IF(P308&lt;11,0,+SMALL(D308:N308,3))</f>
        <v>0</v>
      </c>
      <c r="T308" s="44">
        <f>IF(P308&lt;12,0,+SMALL(D308:N308,4))</f>
        <v>0</v>
      </c>
      <c r="U308" s="44">
        <f>O308-Q308-R308-S308</f>
        <v>246</v>
      </c>
      <c r="V308" s="44">
        <f>+IF(+COUNT(D308:N308)&gt;0,RANK(U308,$U$302:$U$379,0),"")</f>
        <v>5</v>
      </c>
      <c r="W308" s="45">
        <f>IF((OR(P308&gt;7,X308="C")),1," ")</f>
        <v>1</v>
      </c>
      <c r="X308" s="43" t="s">
        <v>7</v>
      </c>
    </row>
    <row r="309" spans="1:24" ht="15">
      <c r="A309" s="98" t="s">
        <v>117</v>
      </c>
      <c r="B309" s="103" t="s">
        <v>97</v>
      </c>
      <c r="C309" s="100" t="s">
        <v>118</v>
      </c>
      <c r="D309" s="101">
        <v>27</v>
      </c>
      <c r="E309" s="102">
        <v>31</v>
      </c>
      <c r="F309" s="43">
        <v>22</v>
      </c>
      <c r="G309" s="43">
        <v>25</v>
      </c>
      <c r="H309" s="43">
        <v>40</v>
      </c>
      <c r="I309" s="43">
        <v>30</v>
      </c>
      <c r="J309" s="43">
        <v>29</v>
      </c>
      <c r="K309" s="43">
        <v>31</v>
      </c>
      <c r="L309" s="43">
        <v>31</v>
      </c>
      <c r="M309" s="43" t="s">
        <v>7</v>
      </c>
      <c r="N309" s="43" t="s">
        <v>7</v>
      </c>
      <c r="O309" s="46">
        <f>SUM(D309:N309)</f>
        <v>266</v>
      </c>
      <c r="P309" s="44">
        <f>COUNT(D309:N309)</f>
        <v>9</v>
      </c>
      <c r="Q309" s="44">
        <f>IF(P309&lt;9,0,+SMALL(D309:N309,1))</f>
        <v>22</v>
      </c>
      <c r="R309" s="44">
        <f>IF(P309&lt;10,0,+SMALL(D309:N309,2))</f>
        <v>0</v>
      </c>
      <c r="S309" s="44">
        <f>IF(P309&lt;11,0,+SMALL(D309:N309,3))</f>
        <v>0</v>
      </c>
      <c r="T309" s="44">
        <f>IF(P309&lt;12,0,+SMALL(D309:N309,4))</f>
        <v>0</v>
      </c>
      <c r="U309" s="44">
        <f>O309-Q309-R309-S309</f>
        <v>244</v>
      </c>
      <c r="V309" s="44">
        <f>+IF(+COUNT(D309:N309)&gt;0,RANK(U309,$U$302:$U$379,0),"")</f>
        <v>8</v>
      </c>
      <c r="W309" s="45">
        <f>IF((OR(P309&gt;7,X309="C")),1," ")</f>
        <v>1</v>
      </c>
      <c r="X309" s="43" t="s">
        <v>7</v>
      </c>
    </row>
    <row r="310" spans="1:24" ht="15">
      <c r="A310" s="98" t="s">
        <v>121</v>
      </c>
      <c r="B310" s="103" t="s">
        <v>107</v>
      </c>
      <c r="C310" s="100" t="s">
        <v>46</v>
      </c>
      <c r="D310" s="101" t="s">
        <v>7</v>
      </c>
      <c r="E310" s="102">
        <v>25</v>
      </c>
      <c r="F310" s="43">
        <v>29</v>
      </c>
      <c r="G310" s="43">
        <v>30</v>
      </c>
      <c r="H310" s="43">
        <v>29</v>
      </c>
      <c r="I310" s="43">
        <v>34</v>
      </c>
      <c r="J310" s="43">
        <v>29</v>
      </c>
      <c r="K310" s="43">
        <v>29</v>
      </c>
      <c r="L310" s="43">
        <v>38</v>
      </c>
      <c r="M310" s="43" t="s">
        <v>7</v>
      </c>
      <c r="N310" s="43" t="s">
        <v>7</v>
      </c>
      <c r="O310" s="46">
        <f>SUM(D310:N310)</f>
        <v>243</v>
      </c>
      <c r="P310" s="44">
        <f>COUNT(D310:N310)</f>
        <v>8</v>
      </c>
      <c r="Q310" s="44">
        <f>IF(P310&lt;9,0,+SMALL(D310:N310,1))</f>
        <v>0</v>
      </c>
      <c r="R310" s="44">
        <f>IF(P310&lt;10,0,+SMALL(D310:N310,2))</f>
        <v>0</v>
      </c>
      <c r="S310" s="44">
        <f>IF(P310&lt;11,0,+SMALL(D310:N310,3))</f>
        <v>0</v>
      </c>
      <c r="T310" s="44">
        <f>IF(P310&lt;12,0,+SMALL(D310:N310,4))</f>
        <v>0</v>
      </c>
      <c r="U310" s="44">
        <f>O310-Q310-R310-S310</f>
        <v>243</v>
      </c>
      <c r="V310" s="44">
        <f>+IF(+COUNT(D310:N310)&gt;0,RANK(U310,$U$302:$U$379,0),"")</f>
        <v>9</v>
      </c>
      <c r="W310" s="45">
        <f>IF((OR(P310&gt;7,X310="C")),1," ")</f>
        <v>1</v>
      </c>
      <c r="X310" s="43" t="s">
        <v>7</v>
      </c>
    </row>
    <row r="311" spans="1:24" ht="15">
      <c r="A311" s="98" t="s">
        <v>106</v>
      </c>
      <c r="B311" s="103" t="s">
        <v>107</v>
      </c>
      <c r="C311" s="100" t="s">
        <v>46</v>
      </c>
      <c r="D311" s="101">
        <v>32</v>
      </c>
      <c r="E311" s="102">
        <v>33</v>
      </c>
      <c r="F311" s="43">
        <v>30</v>
      </c>
      <c r="G311" s="43">
        <v>30</v>
      </c>
      <c r="H311" s="43">
        <v>23</v>
      </c>
      <c r="I311" s="43">
        <v>32</v>
      </c>
      <c r="J311" s="43" t="s">
        <v>7</v>
      </c>
      <c r="K311" s="43">
        <v>32</v>
      </c>
      <c r="L311" s="43">
        <v>28</v>
      </c>
      <c r="M311" s="43" t="s">
        <v>7</v>
      </c>
      <c r="N311" s="43" t="s">
        <v>7</v>
      </c>
      <c r="O311" s="46">
        <f>SUM(D311:N311)</f>
        <v>240</v>
      </c>
      <c r="P311" s="44">
        <f>COUNT(D311:N311)</f>
        <v>8</v>
      </c>
      <c r="Q311" s="44">
        <f>IF(P311&lt;9,0,+SMALL(D311:N311,1))</f>
        <v>0</v>
      </c>
      <c r="R311" s="44">
        <f>IF(P311&lt;10,0,+SMALL(D311:N311,2))</f>
        <v>0</v>
      </c>
      <c r="S311" s="44">
        <f>IF(P311&lt;11,0,+SMALL(D311:N311,3))</f>
        <v>0</v>
      </c>
      <c r="T311" s="44">
        <f>IF(P311&lt;12,0,+SMALL(D311:N311,4))</f>
        <v>0</v>
      </c>
      <c r="U311" s="44">
        <f>O311-Q311-R311-S311</f>
        <v>240</v>
      </c>
      <c r="V311" s="44">
        <f>+IF(+COUNT(D311:N311)&gt;0,RANK(U311,$U$302:$U$379,0),"")</f>
        <v>10</v>
      </c>
      <c r="W311" s="45">
        <f>IF((OR(P311&gt;7,X311="C")),1," ")</f>
        <v>1</v>
      </c>
      <c r="X311" s="43" t="s">
        <v>7</v>
      </c>
    </row>
    <row r="312" spans="1:24" ht="15">
      <c r="A312" s="98" t="s">
        <v>125</v>
      </c>
      <c r="B312" s="103" t="s">
        <v>126</v>
      </c>
      <c r="C312" s="100" t="s">
        <v>83</v>
      </c>
      <c r="D312" s="101">
        <v>25</v>
      </c>
      <c r="E312" s="102">
        <v>30</v>
      </c>
      <c r="F312" s="43">
        <v>27</v>
      </c>
      <c r="G312" s="43">
        <v>29</v>
      </c>
      <c r="H312" s="43">
        <v>32</v>
      </c>
      <c r="I312" s="43">
        <v>34</v>
      </c>
      <c r="J312" s="43">
        <v>26</v>
      </c>
      <c r="K312" s="43" t="s">
        <v>7</v>
      </c>
      <c r="L312" s="43" t="s">
        <v>7</v>
      </c>
      <c r="M312" s="43">
        <v>34</v>
      </c>
      <c r="N312" s="43" t="s">
        <v>7</v>
      </c>
      <c r="O312" s="46">
        <f>SUM(D312:N312)</f>
        <v>237</v>
      </c>
      <c r="P312" s="44">
        <f>COUNT(D312:N312)</f>
        <v>8</v>
      </c>
      <c r="Q312" s="44">
        <f>IF(P312&lt;9,0,+SMALL(D312:N312,1))</f>
        <v>0</v>
      </c>
      <c r="R312" s="44">
        <f>IF(P312&lt;10,0,+SMALL(D312:N312,2))</f>
        <v>0</v>
      </c>
      <c r="S312" s="44">
        <f>IF(P312&lt;11,0,+SMALL(D312:N312,3))</f>
        <v>0</v>
      </c>
      <c r="T312" s="44">
        <f>IF(P312&lt;12,0,+SMALL(D312:N312,4))</f>
        <v>0</v>
      </c>
      <c r="U312" s="44">
        <f>O312-Q312-R312-S312</f>
        <v>237</v>
      </c>
      <c r="V312" s="44">
        <f>+IF(+COUNT(D312:N312)&gt;0,RANK(U312,$U$302:$U$379,0),"")</f>
        <v>11</v>
      </c>
      <c r="W312" s="45">
        <f>IF((OR(P312&gt;7,X312="C")),1," ")</f>
        <v>1</v>
      </c>
      <c r="X312" s="43" t="s">
        <v>7</v>
      </c>
    </row>
    <row r="313" spans="1:24" ht="15">
      <c r="A313" s="98" t="s">
        <v>119</v>
      </c>
      <c r="B313" s="103" t="s">
        <v>120</v>
      </c>
      <c r="C313" s="100" t="s">
        <v>46</v>
      </c>
      <c r="D313" s="101">
        <v>29</v>
      </c>
      <c r="E313" s="102">
        <v>34</v>
      </c>
      <c r="F313" s="43">
        <v>22</v>
      </c>
      <c r="G313" s="43">
        <v>29</v>
      </c>
      <c r="H313" s="43">
        <v>33</v>
      </c>
      <c r="I313" s="43">
        <v>26</v>
      </c>
      <c r="J313" s="43" t="s">
        <v>7</v>
      </c>
      <c r="K313" s="43">
        <v>35</v>
      </c>
      <c r="L313" s="43">
        <v>29</v>
      </c>
      <c r="M313" s="43" t="s">
        <v>7</v>
      </c>
      <c r="N313" s="43" t="s">
        <v>7</v>
      </c>
      <c r="O313" s="46">
        <f>SUM(D313:N313)</f>
        <v>237</v>
      </c>
      <c r="P313" s="44">
        <f>COUNT(D313:N313)</f>
        <v>8</v>
      </c>
      <c r="Q313" s="44">
        <f>IF(P313&lt;9,0,+SMALL(D313:N313,1))</f>
        <v>0</v>
      </c>
      <c r="R313" s="44">
        <f>IF(P313&lt;10,0,+SMALL(D313:N313,2))</f>
        <v>0</v>
      </c>
      <c r="S313" s="44">
        <f>IF(P313&lt;11,0,+SMALL(D313:N313,3))</f>
        <v>0</v>
      </c>
      <c r="T313" s="44">
        <f>IF(P313&lt;12,0,+SMALL(D313:N313,4))</f>
        <v>0</v>
      </c>
      <c r="U313" s="44">
        <f>O313-Q313-R313-S313</f>
        <v>237</v>
      </c>
      <c r="V313" s="44">
        <f>+IF(+COUNT(D313:N313)&gt;0,RANK(U313,$U$302:$U$379,0),"")</f>
        <v>11</v>
      </c>
      <c r="W313" s="45">
        <f>IF((OR(P313&gt;7,X313="C")),1," ")</f>
        <v>1</v>
      </c>
      <c r="X313" s="43" t="s">
        <v>7</v>
      </c>
    </row>
    <row r="314" spans="1:24" ht="15">
      <c r="A314" s="98" t="s">
        <v>115</v>
      </c>
      <c r="B314" s="103" t="s">
        <v>116</v>
      </c>
      <c r="C314" s="100" t="s">
        <v>100</v>
      </c>
      <c r="D314" s="101">
        <v>32</v>
      </c>
      <c r="E314" s="102">
        <v>27</v>
      </c>
      <c r="F314" s="43" t="s">
        <v>7</v>
      </c>
      <c r="G314" s="43">
        <v>33</v>
      </c>
      <c r="H314" s="43">
        <v>27</v>
      </c>
      <c r="I314" s="43">
        <v>25</v>
      </c>
      <c r="J314" s="43">
        <v>22</v>
      </c>
      <c r="K314" s="43" t="s">
        <v>7</v>
      </c>
      <c r="L314" s="43">
        <v>26</v>
      </c>
      <c r="M314" s="43">
        <v>35</v>
      </c>
      <c r="N314" s="43" t="s">
        <v>7</v>
      </c>
      <c r="O314" s="46">
        <f>SUM(D314:N314)</f>
        <v>227</v>
      </c>
      <c r="P314" s="44">
        <f>COUNT(D314:N314)</f>
        <v>8</v>
      </c>
      <c r="Q314" s="44">
        <f>IF(P314&lt;9,0,+SMALL(D314:N314,1))</f>
        <v>0</v>
      </c>
      <c r="R314" s="44">
        <f>IF(P314&lt;10,0,+SMALL(D314:N314,2))</f>
        <v>0</v>
      </c>
      <c r="S314" s="44">
        <f>IF(P314&lt;11,0,+SMALL(D314:N314,3))</f>
        <v>0</v>
      </c>
      <c r="T314" s="44">
        <f>IF(P314&lt;12,0,+SMALL(D314:N314,4))</f>
        <v>0</v>
      </c>
      <c r="U314" s="44">
        <f>O314-Q314-R314-S314</f>
        <v>227</v>
      </c>
      <c r="V314" s="44">
        <f>+IF(+COUNT(D314:N314)&gt;0,RANK(U314,$U$302:$U$379,0),"")</f>
        <v>13</v>
      </c>
      <c r="W314" s="45">
        <f>IF((OR(P314&gt;7,X314="C")),1," ")</f>
        <v>1</v>
      </c>
      <c r="X314" s="43" t="s">
        <v>7</v>
      </c>
    </row>
    <row r="315" spans="1:24" ht="15">
      <c r="A315" s="98" t="s">
        <v>104</v>
      </c>
      <c r="B315" s="103" t="s">
        <v>105</v>
      </c>
      <c r="C315" s="100" t="s">
        <v>103</v>
      </c>
      <c r="D315" s="101">
        <v>35</v>
      </c>
      <c r="E315" s="102" t="s">
        <v>7</v>
      </c>
      <c r="F315" s="43" t="s">
        <v>7</v>
      </c>
      <c r="G315" s="43">
        <v>27</v>
      </c>
      <c r="H315" s="43">
        <v>33</v>
      </c>
      <c r="I315" s="43">
        <v>30</v>
      </c>
      <c r="J315" s="43">
        <v>24</v>
      </c>
      <c r="K315" s="43" t="s">
        <v>7</v>
      </c>
      <c r="L315" s="43">
        <v>33</v>
      </c>
      <c r="M315" s="43">
        <v>37</v>
      </c>
      <c r="N315" s="43" t="s">
        <v>7</v>
      </c>
      <c r="O315" s="46">
        <f>SUM(D315:N315)</f>
        <v>219</v>
      </c>
      <c r="P315" s="44">
        <f>COUNT(D315:N315)</f>
        <v>7</v>
      </c>
      <c r="Q315" s="44">
        <f>IF(P315&lt;9,0,+SMALL(D315:N315,1))</f>
        <v>0</v>
      </c>
      <c r="R315" s="44">
        <f>IF(P315&lt;10,0,+SMALL(D315:N315,2))</f>
        <v>0</v>
      </c>
      <c r="S315" s="44">
        <f>IF(P315&lt;11,0,+SMALL(D315:N315,3))</f>
        <v>0</v>
      </c>
      <c r="T315" s="44">
        <f>IF(P315&lt;12,0,+SMALL(D315:N315,4))</f>
        <v>0</v>
      </c>
      <c r="U315" s="44">
        <f>O315-Q315-R315-S315</f>
        <v>219</v>
      </c>
      <c r="V315" s="44">
        <f>+IF(+COUNT(D315:N315)&gt;0,RANK(U315,$U$302:$U$379,0),"")</f>
        <v>14</v>
      </c>
      <c r="W315" s="45" t="str">
        <f>IF((OR(P315&gt;7,X315="C")),1," ")</f>
        <v> </v>
      </c>
      <c r="X315" s="43" t="s">
        <v>7</v>
      </c>
    </row>
    <row r="316" spans="1:24" ht="15">
      <c r="A316" s="98" t="s">
        <v>127</v>
      </c>
      <c r="B316" s="103" t="s">
        <v>128</v>
      </c>
      <c r="C316" s="100" t="s">
        <v>68</v>
      </c>
      <c r="D316" s="101">
        <v>32</v>
      </c>
      <c r="E316" s="102">
        <v>27</v>
      </c>
      <c r="F316" s="43">
        <v>21</v>
      </c>
      <c r="G316" s="43">
        <v>24</v>
      </c>
      <c r="H316" s="43">
        <v>25</v>
      </c>
      <c r="I316" s="43">
        <v>31</v>
      </c>
      <c r="J316" s="43">
        <v>22</v>
      </c>
      <c r="K316" s="43">
        <v>29</v>
      </c>
      <c r="L316" s="43" t="s">
        <v>7</v>
      </c>
      <c r="M316" s="43" t="s">
        <v>7</v>
      </c>
      <c r="N316" s="43" t="s">
        <v>7</v>
      </c>
      <c r="O316" s="46">
        <f>SUM(D316:N316)</f>
        <v>211</v>
      </c>
      <c r="P316" s="44">
        <f>COUNT(D316:N316)</f>
        <v>8</v>
      </c>
      <c r="Q316" s="44">
        <f>IF(P316&lt;9,0,+SMALL(D316:N316,1))</f>
        <v>0</v>
      </c>
      <c r="R316" s="44">
        <f>IF(P316&lt;10,0,+SMALL(D316:N316,2))</f>
        <v>0</v>
      </c>
      <c r="S316" s="44">
        <f>IF(P316&lt;11,0,+SMALL(D316:N316,3))</f>
        <v>0</v>
      </c>
      <c r="T316" s="44">
        <f>IF(P316&lt;12,0,+SMALL(D316:N316,4))</f>
        <v>0</v>
      </c>
      <c r="U316" s="44">
        <f>O316-Q316-R316-S316</f>
        <v>211</v>
      </c>
      <c r="V316" s="44">
        <f>+IF(+COUNT(D316:N316)&gt;0,RANK(U316,$U$302:$U$379,0),"")</f>
        <v>15</v>
      </c>
      <c r="W316" s="45">
        <f>IF((OR(P316&gt;7,X316="C")),1," ")</f>
        <v>1</v>
      </c>
      <c r="X316" s="43" t="s">
        <v>7</v>
      </c>
    </row>
    <row r="317" spans="1:24" ht="15">
      <c r="A317" s="98" t="s">
        <v>140</v>
      </c>
      <c r="B317" s="103" t="s">
        <v>141</v>
      </c>
      <c r="C317" s="100" t="s">
        <v>68</v>
      </c>
      <c r="D317" s="101">
        <v>29</v>
      </c>
      <c r="E317" s="102">
        <v>18</v>
      </c>
      <c r="F317" s="43">
        <v>26</v>
      </c>
      <c r="G317" s="43">
        <v>14</v>
      </c>
      <c r="H317" s="43">
        <v>13</v>
      </c>
      <c r="I317" s="43">
        <v>25</v>
      </c>
      <c r="J317" s="43">
        <v>26</v>
      </c>
      <c r="K317" s="43">
        <v>31</v>
      </c>
      <c r="L317" s="43">
        <v>35</v>
      </c>
      <c r="M317" s="43" t="s">
        <v>7</v>
      </c>
      <c r="N317" s="43" t="s">
        <v>7</v>
      </c>
      <c r="O317" s="46">
        <f>SUM(D317:N317)</f>
        <v>217</v>
      </c>
      <c r="P317" s="44">
        <f>COUNT(D317:N317)</f>
        <v>9</v>
      </c>
      <c r="Q317" s="44">
        <f>IF(P317&lt;9,0,+SMALL(D317:N317,1))</f>
        <v>13</v>
      </c>
      <c r="R317" s="44">
        <f>IF(P317&lt;10,0,+SMALL(D317:N317,2))</f>
        <v>0</v>
      </c>
      <c r="S317" s="44">
        <f>IF(P317&lt;11,0,+SMALL(D317:N317,3))</f>
        <v>0</v>
      </c>
      <c r="T317" s="44">
        <f>IF(P317&lt;12,0,+SMALL(D317:N317,4))</f>
        <v>0</v>
      </c>
      <c r="U317" s="44">
        <f>O317-Q317-R317-S317</f>
        <v>204</v>
      </c>
      <c r="V317" s="44">
        <f>+IF(+COUNT(D317:N317)&gt;0,RANK(U317,$U$302:$U$379,0),"")</f>
        <v>16</v>
      </c>
      <c r="W317" s="45">
        <f>IF((OR(P317&gt;7,X317="C")),1," ")</f>
        <v>1</v>
      </c>
      <c r="X317" s="43" t="s">
        <v>7</v>
      </c>
    </row>
    <row r="318" spans="1:24" ht="15">
      <c r="A318" s="98" t="s">
        <v>151</v>
      </c>
      <c r="B318" s="103" t="s">
        <v>152</v>
      </c>
      <c r="C318" s="100" t="s">
        <v>46</v>
      </c>
      <c r="D318" s="101">
        <v>31</v>
      </c>
      <c r="E318" s="102">
        <v>27</v>
      </c>
      <c r="F318" s="43">
        <v>20</v>
      </c>
      <c r="G318" s="43">
        <v>23</v>
      </c>
      <c r="H318" s="43">
        <v>30</v>
      </c>
      <c r="I318" s="43">
        <v>23</v>
      </c>
      <c r="J318" s="43" t="s">
        <v>7</v>
      </c>
      <c r="K318" s="43">
        <v>25</v>
      </c>
      <c r="L318" s="43">
        <v>25</v>
      </c>
      <c r="M318" s="43" t="s">
        <v>7</v>
      </c>
      <c r="N318" s="43" t="s">
        <v>7</v>
      </c>
      <c r="O318" s="46">
        <f>SUM(D318:N318)</f>
        <v>204</v>
      </c>
      <c r="P318" s="44">
        <f>COUNT(D318:N318)</f>
        <v>8</v>
      </c>
      <c r="Q318" s="44">
        <f>IF(P318&lt;9,0,+SMALL(D318:N318,1))</f>
        <v>0</v>
      </c>
      <c r="R318" s="44">
        <f>IF(P318&lt;10,0,+SMALL(D318:N318,2))</f>
        <v>0</v>
      </c>
      <c r="S318" s="44">
        <f>IF(P318&lt;11,0,+SMALL(D318:N318,3))</f>
        <v>0</v>
      </c>
      <c r="T318" s="44">
        <f>IF(P318&lt;12,0,+SMALL(D318:N318,4))</f>
        <v>0</v>
      </c>
      <c r="U318" s="44">
        <f>O318-Q318-R318-S318</f>
        <v>204</v>
      </c>
      <c r="V318" s="44">
        <f>+IF(+COUNT(D318:N318)&gt;0,RANK(U318,$U$302:$U$379,0),"")</f>
        <v>16</v>
      </c>
      <c r="W318" s="45">
        <f>IF((OR(P318&gt;7,X318="C")),1," ")</f>
        <v>1</v>
      </c>
      <c r="X318" s="43" t="s">
        <v>7</v>
      </c>
    </row>
    <row r="319" spans="1:24" ht="15">
      <c r="A319" s="98" t="s">
        <v>129</v>
      </c>
      <c r="B319" s="103" t="s">
        <v>95</v>
      </c>
      <c r="C319" s="100" t="s">
        <v>63</v>
      </c>
      <c r="D319" s="101">
        <v>31</v>
      </c>
      <c r="E319" s="102">
        <v>35</v>
      </c>
      <c r="F319" s="43">
        <v>30</v>
      </c>
      <c r="G319" s="43" t="s">
        <v>7</v>
      </c>
      <c r="H319" s="43">
        <v>27</v>
      </c>
      <c r="I319" s="43">
        <v>34</v>
      </c>
      <c r="J319" s="43">
        <v>22</v>
      </c>
      <c r="K319" s="43" t="s">
        <v>7</v>
      </c>
      <c r="L319" s="43">
        <v>23</v>
      </c>
      <c r="M319" s="43" t="s">
        <v>7</v>
      </c>
      <c r="N319" s="43" t="s">
        <v>7</v>
      </c>
      <c r="O319" s="46">
        <f>SUM(D319:N319)</f>
        <v>202</v>
      </c>
      <c r="P319" s="44">
        <f>COUNT(D319:N319)</f>
        <v>7</v>
      </c>
      <c r="Q319" s="44">
        <f>IF(P319&lt;9,0,+SMALL(D319:N319,1))</f>
        <v>0</v>
      </c>
      <c r="R319" s="44">
        <f>IF(P319&lt;10,0,+SMALL(D319:N319,2))</f>
        <v>0</v>
      </c>
      <c r="S319" s="44">
        <f>IF(P319&lt;11,0,+SMALL(D319:N319,3))</f>
        <v>0</v>
      </c>
      <c r="T319" s="44">
        <f>IF(P319&lt;12,0,+SMALL(D319:N319,4))</f>
        <v>0</v>
      </c>
      <c r="U319" s="44">
        <f>O319-Q319-R319-S319</f>
        <v>202</v>
      </c>
      <c r="V319" s="44">
        <f>+IF(+COUNT(D319:N319)&gt;0,RANK(U319,$U$302:$U$379,0),"")</f>
        <v>18</v>
      </c>
      <c r="W319" s="45" t="str">
        <f>IF((OR(P319&gt;7,X319="C")),1," ")</f>
        <v> </v>
      </c>
      <c r="X319" s="43" t="s">
        <v>7</v>
      </c>
    </row>
    <row r="320" spans="1:24" ht="15">
      <c r="A320" s="98" t="s">
        <v>113</v>
      </c>
      <c r="B320" s="103" t="s">
        <v>114</v>
      </c>
      <c r="C320" s="100" t="s">
        <v>68</v>
      </c>
      <c r="D320" s="101">
        <v>23</v>
      </c>
      <c r="E320" s="102">
        <v>28</v>
      </c>
      <c r="F320" s="43" t="s">
        <v>7</v>
      </c>
      <c r="G320" s="43">
        <v>22</v>
      </c>
      <c r="H320" s="43">
        <v>24</v>
      </c>
      <c r="I320" s="43">
        <v>32</v>
      </c>
      <c r="J320" s="43">
        <v>37</v>
      </c>
      <c r="K320" s="43">
        <v>26</v>
      </c>
      <c r="L320" s="43" t="s">
        <v>7</v>
      </c>
      <c r="M320" s="43" t="s">
        <v>7</v>
      </c>
      <c r="N320" s="43" t="s">
        <v>7</v>
      </c>
      <c r="O320" s="46">
        <f>SUM(D320:N320)</f>
        <v>192</v>
      </c>
      <c r="P320" s="44">
        <f>COUNT(D320:N320)</f>
        <v>7</v>
      </c>
      <c r="Q320" s="44">
        <f>IF(P320&lt;9,0,+SMALL(D320:N320,1))</f>
        <v>0</v>
      </c>
      <c r="R320" s="44">
        <f>IF(P320&lt;10,0,+SMALL(D320:N320,2))</f>
        <v>0</v>
      </c>
      <c r="S320" s="44">
        <f>IF(P320&lt;11,0,+SMALL(D320:N320,3))</f>
        <v>0</v>
      </c>
      <c r="T320" s="44">
        <f>IF(P320&lt;12,0,+SMALL(D320:N320,4))</f>
        <v>0</v>
      </c>
      <c r="U320" s="44">
        <f>O320-Q320-R320-S320</f>
        <v>192</v>
      </c>
      <c r="V320" s="44">
        <f>+IF(+COUNT(D320:N320)&gt;0,RANK(U320,$U$302:$U$379,0),"")</f>
        <v>19</v>
      </c>
      <c r="W320" s="45" t="str">
        <f>IF((OR(P320&gt;7,X320="C")),1," ")</f>
        <v> </v>
      </c>
      <c r="X320" s="43" t="s">
        <v>7</v>
      </c>
    </row>
    <row r="321" spans="1:24" ht="15">
      <c r="A321" s="98" t="s">
        <v>134</v>
      </c>
      <c r="B321" s="103" t="s">
        <v>135</v>
      </c>
      <c r="C321" s="100" t="s">
        <v>43</v>
      </c>
      <c r="D321" s="101">
        <v>22</v>
      </c>
      <c r="E321" s="102">
        <v>34</v>
      </c>
      <c r="F321" s="43" t="s">
        <v>7</v>
      </c>
      <c r="G321" s="43">
        <v>33</v>
      </c>
      <c r="H321" s="43">
        <v>25</v>
      </c>
      <c r="I321" s="43">
        <v>23</v>
      </c>
      <c r="J321" s="43">
        <v>27</v>
      </c>
      <c r="K321" s="43" t="s">
        <v>7</v>
      </c>
      <c r="L321" s="43" t="s">
        <v>7</v>
      </c>
      <c r="M321" s="43">
        <v>26</v>
      </c>
      <c r="N321" s="43" t="s">
        <v>7</v>
      </c>
      <c r="O321" s="46">
        <f>SUM(D321:N321)</f>
        <v>190</v>
      </c>
      <c r="P321" s="44">
        <f>COUNT(D321:N321)</f>
        <v>7</v>
      </c>
      <c r="Q321" s="44">
        <f>IF(P321&lt;9,0,+SMALL(D321:N321,1))</f>
        <v>0</v>
      </c>
      <c r="R321" s="44">
        <f>IF(P321&lt;10,0,+SMALL(D321:N321,2))</f>
        <v>0</v>
      </c>
      <c r="S321" s="44">
        <f>IF(P321&lt;11,0,+SMALL(D321:N321,3))</f>
        <v>0</v>
      </c>
      <c r="T321" s="44">
        <f>IF(P321&lt;12,0,+SMALL(D321:N321,4))</f>
        <v>0</v>
      </c>
      <c r="U321" s="44">
        <f>O321-Q321-R321-S321</f>
        <v>190</v>
      </c>
      <c r="V321" s="44">
        <f>+IF(+COUNT(D321:N321)&gt;0,RANK(U321,$U$302:$U$379,0),"")</f>
        <v>20</v>
      </c>
      <c r="W321" s="45" t="str">
        <f>IF((OR(P321&gt;7,X321="C")),1," ")</f>
        <v> </v>
      </c>
      <c r="X321" s="43" t="s">
        <v>7</v>
      </c>
    </row>
    <row r="322" spans="1:24" ht="15">
      <c r="A322" s="98" t="s">
        <v>142</v>
      </c>
      <c r="B322" s="103" t="s">
        <v>143</v>
      </c>
      <c r="C322" s="100" t="s">
        <v>86</v>
      </c>
      <c r="D322" s="101">
        <v>21</v>
      </c>
      <c r="E322" s="102">
        <v>18</v>
      </c>
      <c r="F322" s="43">
        <v>21</v>
      </c>
      <c r="G322" s="43">
        <v>20</v>
      </c>
      <c r="H322" s="43">
        <v>22</v>
      </c>
      <c r="I322" s="43">
        <v>29</v>
      </c>
      <c r="J322" s="43">
        <v>32</v>
      </c>
      <c r="K322" s="43">
        <v>24</v>
      </c>
      <c r="L322" s="43" t="s">
        <v>7</v>
      </c>
      <c r="M322" s="43" t="s">
        <v>7</v>
      </c>
      <c r="N322" s="43" t="s">
        <v>7</v>
      </c>
      <c r="O322" s="46">
        <f>SUM(D322:N322)</f>
        <v>187</v>
      </c>
      <c r="P322" s="44">
        <f>COUNT(D322:N322)</f>
        <v>8</v>
      </c>
      <c r="Q322" s="44">
        <f>IF(P322&lt;9,0,+SMALL(D322:N322,1))</f>
        <v>0</v>
      </c>
      <c r="R322" s="44">
        <f>IF(P322&lt;10,0,+SMALL(D322:N322,2))</f>
        <v>0</v>
      </c>
      <c r="S322" s="44">
        <f>IF(P322&lt;11,0,+SMALL(D322:N322,3))</f>
        <v>0</v>
      </c>
      <c r="T322" s="44">
        <f>IF(P322&lt;12,0,+SMALL(D322:N322,4))</f>
        <v>0</v>
      </c>
      <c r="U322" s="44">
        <f>O322-Q322-R322-S322</f>
        <v>187</v>
      </c>
      <c r="V322" s="44">
        <f>+IF(+COUNT(D322:N322)&gt;0,RANK(U322,$U$302:$U$379,0),"")</f>
        <v>21</v>
      </c>
      <c r="W322" s="45">
        <f>IF((OR(P322&gt;7,X322="C")),1," ")</f>
        <v>1</v>
      </c>
      <c r="X322" s="43" t="s">
        <v>7</v>
      </c>
    </row>
    <row r="323" spans="1:24" ht="15">
      <c r="A323" s="98" t="s">
        <v>122</v>
      </c>
      <c r="B323" s="103" t="s">
        <v>123</v>
      </c>
      <c r="C323" s="100" t="s">
        <v>124</v>
      </c>
      <c r="D323" s="101">
        <v>33</v>
      </c>
      <c r="E323" s="102">
        <v>36</v>
      </c>
      <c r="F323" s="43">
        <v>30</v>
      </c>
      <c r="G323" s="43">
        <v>28</v>
      </c>
      <c r="H323" s="43" t="s">
        <v>7</v>
      </c>
      <c r="I323" s="43" t="s">
        <v>7</v>
      </c>
      <c r="J323" s="43">
        <v>25</v>
      </c>
      <c r="K323" s="43">
        <v>32</v>
      </c>
      <c r="L323" s="43" t="s">
        <v>7</v>
      </c>
      <c r="M323" s="43" t="s">
        <v>7</v>
      </c>
      <c r="N323" s="43" t="s">
        <v>7</v>
      </c>
      <c r="O323" s="46">
        <f>SUM(D323:N323)</f>
        <v>184</v>
      </c>
      <c r="P323" s="44">
        <f>COUNT(D323:N323)</f>
        <v>6</v>
      </c>
      <c r="Q323" s="44">
        <f>IF(P323&lt;9,0,+SMALL(D323:N323,1))</f>
        <v>0</v>
      </c>
      <c r="R323" s="44">
        <f>IF(P323&lt;10,0,+SMALL(D323:N323,2))</f>
        <v>0</v>
      </c>
      <c r="S323" s="44">
        <f>IF(P323&lt;11,0,+SMALL(D323:N323,3))</f>
        <v>0</v>
      </c>
      <c r="T323" s="44">
        <f>IF(P323&lt;12,0,+SMALL(D323:N323,4))</f>
        <v>0</v>
      </c>
      <c r="U323" s="44">
        <f>O323-Q323-R323-S323</f>
        <v>184</v>
      </c>
      <c r="V323" s="44">
        <f>+IF(+COUNT(D323:N323)&gt;0,RANK(U323,$U$302:$U$379,0),"")</f>
        <v>22</v>
      </c>
      <c r="W323" s="45" t="str">
        <f>IF((OR(P323&gt;7,X323="C")),1," ")</f>
        <v> </v>
      </c>
      <c r="X323" s="43" t="s">
        <v>7</v>
      </c>
    </row>
    <row r="324" spans="1:24" ht="15">
      <c r="A324" s="98" t="s">
        <v>150</v>
      </c>
      <c r="B324" s="103" t="s">
        <v>107</v>
      </c>
      <c r="C324" s="100" t="s">
        <v>68</v>
      </c>
      <c r="D324" s="101">
        <v>27</v>
      </c>
      <c r="E324" s="102">
        <v>20</v>
      </c>
      <c r="F324" s="43">
        <v>25</v>
      </c>
      <c r="G324" s="43">
        <v>17</v>
      </c>
      <c r="H324" s="43">
        <v>24</v>
      </c>
      <c r="I324" s="43">
        <v>26</v>
      </c>
      <c r="J324" s="43">
        <v>11</v>
      </c>
      <c r="K324" s="43">
        <v>31</v>
      </c>
      <c r="L324" s="43" t="s">
        <v>7</v>
      </c>
      <c r="M324" s="43" t="s">
        <v>7</v>
      </c>
      <c r="N324" s="43" t="s">
        <v>7</v>
      </c>
      <c r="O324" s="46">
        <f>SUM(D324:N324)</f>
        <v>181</v>
      </c>
      <c r="P324" s="44">
        <f>COUNT(D324:N324)</f>
        <v>8</v>
      </c>
      <c r="Q324" s="44">
        <f>IF(P324&lt;9,0,+SMALL(D324:N324,1))</f>
        <v>0</v>
      </c>
      <c r="R324" s="44">
        <f>IF(P324&lt;10,0,+SMALL(D324:N324,2))</f>
        <v>0</v>
      </c>
      <c r="S324" s="44">
        <f>IF(P324&lt;11,0,+SMALL(D324:N324,3))</f>
        <v>0</v>
      </c>
      <c r="T324" s="44">
        <f>IF(P324&lt;12,0,+SMALL(D324:N324,4))</f>
        <v>0</v>
      </c>
      <c r="U324" s="44">
        <f>O324-Q324-R324-S324</f>
        <v>181</v>
      </c>
      <c r="V324" s="44">
        <f>+IF(+COUNT(D324:N324)&gt;0,RANK(U324,$U$302:$U$379,0),"")</f>
        <v>23</v>
      </c>
      <c r="W324" s="45">
        <f>IF((OR(P324&gt;7,X324="C")),1," ")</f>
        <v>1</v>
      </c>
      <c r="X324" s="43" t="s">
        <v>7</v>
      </c>
    </row>
    <row r="325" spans="1:24" ht="15">
      <c r="A325" s="98" t="s">
        <v>130</v>
      </c>
      <c r="B325" s="103" t="s">
        <v>131</v>
      </c>
      <c r="C325" s="100" t="s">
        <v>68</v>
      </c>
      <c r="D325" s="101" t="s">
        <v>7</v>
      </c>
      <c r="E325" s="102">
        <v>28</v>
      </c>
      <c r="F325" s="43" t="s">
        <v>7</v>
      </c>
      <c r="G325" s="43">
        <v>16</v>
      </c>
      <c r="H325" s="43">
        <v>34</v>
      </c>
      <c r="I325" s="43">
        <v>44</v>
      </c>
      <c r="J325" s="43">
        <v>22</v>
      </c>
      <c r="K325" s="43">
        <v>33</v>
      </c>
      <c r="L325" s="43" t="s">
        <v>7</v>
      </c>
      <c r="M325" s="43" t="s">
        <v>7</v>
      </c>
      <c r="N325" s="43" t="s">
        <v>7</v>
      </c>
      <c r="O325" s="46">
        <f>SUM(D325:N325)</f>
        <v>177</v>
      </c>
      <c r="P325" s="44">
        <f>COUNT(D325:N325)</f>
        <v>6</v>
      </c>
      <c r="Q325" s="44">
        <f>IF(P325&lt;9,0,+SMALL(D325:N325,1))</f>
        <v>0</v>
      </c>
      <c r="R325" s="44">
        <f>IF(P325&lt;10,0,+SMALL(D325:N325,2))</f>
        <v>0</v>
      </c>
      <c r="S325" s="44">
        <f>IF(P325&lt;11,0,+SMALL(D325:N325,3))</f>
        <v>0</v>
      </c>
      <c r="T325" s="44">
        <f>IF(P325&lt;12,0,+SMALL(D325:N325,4))</f>
        <v>0</v>
      </c>
      <c r="U325" s="44">
        <f>O325-Q325-R325-S325</f>
        <v>177</v>
      </c>
      <c r="V325" s="44">
        <f>+IF(+COUNT(D325:N325)&gt;0,RANK(U325,$U$302:$U$379,0),"")</f>
        <v>24</v>
      </c>
      <c r="W325" s="45" t="str">
        <f>IF((OR(P325&gt;7,X325="C")),1," ")</f>
        <v> </v>
      </c>
      <c r="X325" s="43" t="s">
        <v>7</v>
      </c>
    </row>
    <row r="326" spans="1:24" ht="15">
      <c r="A326" s="98" t="s">
        <v>136</v>
      </c>
      <c r="B326" s="103" t="s">
        <v>137</v>
      </c>
      <c r="C326" s="100" t="s">
        <v>75</v>
      </c>
      <c r="D326" s="101">
        <v>28</v>
      </c>
      <c r="E326" s="102" t="s">
        <v>7</v>
      </c>
      <c r="F326" s="43">
        <v>29</v>
      </c>
      <c r="G326" s="43">
        <v>21</v>
      </c>
      <c r="H326" s="43">
        <v>24</v>
      </c>
      <c r="I326" s="43">
        <v>25</v>
      </c>
      <c r="J326" s="43" t="s">
        <v>7</v>
      </c>
      <c r="K326" s="43">
        <v>29</v>
      </c>
      <c r="L326" s="43">
        <v>21</v>
      </c>
      <c r="M326" s="43" t="s">
        <v>7</v>
      </c>
      <c r="N326" s="43" t="s">
        <v>7</v>
      </c>
      <c r="O326" s="46">
        <f>SUM(D326:N326)</f>
        <v>177</v>
      </c>
      <c r="P326" s="44">
        <f>COUNT(D326:N326)</f>
        <v>7</v>
      </c>
      <c r="Q326" s="44">
        <f>IF(P326&lt;9,0,+SMALL(D326:N326,1))</f>
        <v>0</v>
      </c>
      <c r="R326" s="44">
        <f>IF(P326&lt;10,0,+SMALL(D326:N326,2))</f>
        <v>0</v>
      </c>
      <c r="S326" s="44">
        <f>IF(P326&lt;11,0,+SMALL(D326:N326,3))</f>
        <v>0</v>
      </c>
      <c r="T326" s="44">
        <f>IF(P326&lt;12,0,+SMALL(D326:N326,4))</f>
        <v>0</v>
      </c>
      <c r="U326" s="44">
        <f>O326-Q326-R326-S326</f>
        <v>177</v>
      </c>
      <c r="V326" s="44">
        <f>+IF(+COUNT(D326:N326)&gt;0,RANK(U326,$U$302:$U$379,0),"")</f>
        <v>24</v>
      </c>
      <c r="W326" s="45" t="str">
        <f>IF((OR(P326&gt;7,X326="C")),1," ")</f>
        <v> </v>
      </c>
      <c r="X326" s="43" t="s">
        <v>7</v>
      </c>
    </row>
    <row r="327" spans="1:24" ht="15">
      <c r="A327" s="98" t="s">
        <v>138</v>
      </c>
      <c r="B327" s="103" t="s">
        <v>139</v>
      </c>
      <c r="C327" s="100" t="s">
        <v>60</v>
      </c>
      <c r="D327" s="101" t="s">
        <v>7</v>
      </c>
      <c r="E327" s="102">
        <v>28</v>
      </c>
      <c r="F327" s="43">
        <v>36</v>
      </c>
      <c r="G327" s="43" t="s">
        <v>7</v>
      </c>
      <c r="H327" s="43">
        <v>32</v>
      </c>
      <c r="I327" s="43">
        <v>32</v>
      </c>
      <c r="J327" s="43" t="s">
        <v>7</v>
      </c>
      <c r="K327" s="43" t="s">
        <v>7</v>
      </c>
      <c r="L327" s="43" t="s">
        <v>7</v>
      </c>
      <c r="M327" s="43">
        <v>38</v>
      </c>
      <c r="N327" s="43" t="s">
        <v>7</v>
      </c>
      <c r="O327" s="46">
        <f>SUM(D327:N327)</f>
        <v>166</v>
      </c>
      <c r="P327" s="44">
        <f>COUNT(D327:N327)</f>
        <v>5</v>
      </c>
      <c r="Q327" s="44">
        <f>IF(P327&lt;9,0,+SMALL(D327:N327,1))</f>
        <v>0</v>
      </c>
      <c r="R327" s="44">
        <f>IF(P327&lt;10,0,+SMALL(D327:N327,2))</f>
        <v>0</v>
      </c>
      <c r="S327" s="44">
        <f>IF(P327&lt;11,0,+SMALL(D327:N327,3))</f>
        <v>0</v>
      </c>
      <c r="T327" s="44">
        <f>IF(P327&lt;12,0,+SMALL(D327:N327,4))</f>
        <v>0</v>
      </c>
      <c r="U327" s="44">
        <f>O327-Q327-R327-S327</f>
        <v>166</v>
      </c>
      <c r="V327" s="44">
        <f>+IF(+COUNT(D327:N327)&gt;0,RANK(U327,$U$302:$U$379,0),"")</f>
        <v>26</v>
      </c>
      <c r="W327" s="45" t="str">
        <f>IF((OR(P327&gt;7,X327="C")),1," ")</f>
        <v> </v>
      </c>
      <c r="X327" s="43" t="s">
        <v>7</v>
      </c>
    </row>
    <row r="328" spans="1:24" ht="15">
      <c r="A328" s="98" t="s">
        <v>147</v>
      </c>
      <c r="B328" s="103" t="s">
        <v>148</v>
      </c>
      <c r="C328" s="100" t="s">
        <v>149</v>
      </c>
      <c r="D328" s="101" t="s">
        <v>7</v>
      </c>
      <c r="E328" s="102">
        <v>26</v>
      </c>
      <c r="F328" s="43">
        <v>26</v>
      </c>
      <c r="G328" s="43">
        <v>26</v>
      </c>
      <c r="H328" s="43" t="s">
        <v>7</v>
      </c>
      <c r="I328" s="43">
        <v>26</v>
      </c>
      <c r="J328" s="43" t="s">
        <v>7</v>
      </c>
      <c r="K328" s="43">
        <v>39</v>
      </c>
      <c r="L328" s="43">
        <v>23</v>
      </c>
      <c r="M328" s="43" t="s">
        <v>7</v>
      </c>
      <c r="N328" s="43" t="s">
        <v>7</v>
      </c>
      <c r="O328" s="46">
        <f>SUM(D328:N328)</f>
        <v>166</v>
      </c>
      <c r="P328" s="44">
        <f>COUNT(D328:N328)</f>
        <v>6</v>
      </c>
      <c r="Q328" s="44">
        <f>IF(P328&lt;9,0,+SMALL(D328:N328,1))</f>
        <v>0</v>
      </c>
      <c r="R328" s="44">
        <f>IF(P328&lt;10,0,+SMALL(D328:N328,2))</f>
        <v>0</v>
      </c>
      <c r="S328" s="44">
        <f>IF(P328&lt;11,0,+SMALL(D328:N328,3))</f>
        <v>0</v>
      </c>
      <c r="T328" s="44">
        <f>IF(P328&lt;12,0,+SMALL(D328:N328,4))</f>
        <v>0</v>
      </c>
      <c r="U328" s="44">
        <f>O328-Q328-R328-S328</f>
        <v>166</v>
      </c>
      <c r="V328" s="44">
        <f>+IF(+COUNT(D328:N328)&gt;0,RANK(U328,$U$302:$U$379,0),"")</f>
        <v>26</v>
      </c>
      <c r="W328" s="45" t="str">
        <f>IF((OR(P328&gt;7,X328="C")),1," ")</f>
        <v> </v>
      </c>
      <c r="X328" s="43" t="s">
        <v>7</v>
      </c>
    </row>
    <row r="329" spans="1:24" ht="15">
      <c r="A329" s="98" t="s">
        <v>164</v>
      </c>
      <c r="B329" s="103" t="s">
        <v>165</v>
      </c>
      <c r="C329" s="100" t="s">
        <v>110</v>
      </c>
      <c r="D329" s="101">
        <v>27</v>
      </c>
      <c r="E329" s="102">
        <v>25</v>
      </c>
      <c r="F329" s="43">
        <v>29</v>
      </c>
      <c r="G329" s="43" t="s">
        <v>7</v>
      </c>
      <c r="H329" s="43" t="s">
        <v>7</v>
      </c>
      <c r="I329" s="43">
        <v>26</v>
      </c>
      <c r="J329" s="43">
        <v>26</v>
      </c>
      <c r="K329" s="43" t="s">
        <v>7</v>
      </c>
      <c r="L329" s="43" t="s">
        <v>7</v>
      </c>
      <c r="M329" s="43">
        <v>24</v>
      </c>
      <c r="N329" s="43" t="s">
        <v>7</v>
      </c>
      <c r="O329" s="46">
        <f>SUM(D329:N329)</f>
        <v>157</v>
      </c>
      <c r="P329" s="44">
        <f>COUNT(D329:N329)</f>
        <v>6</v>
      </c>
      <c r="Q329" s="44">
        <f>IF(P329&lt;9,0,+SMALL(D329:N329,1))</f>
        <v>0</v>
      </c>
      <c r="R329" s="44">
        <f>IF(P329&lt;10,0,+SMALL(D329:N329,2))</f>
        <v>0</v>
      </c>
      <c r="S329" s="44">
        <f>IF(P329&lt;11,0,+SMALL(D329:N329,3))</f>
        <v>0</v>
      </c>
      <c r="T329" s="44">
        <f>IF(P329&lt;12,0,+SMALL(D329:N329,4))</f>
        <v>0</v>
      </c>
      <c r="U329" s="44">
        <f>O329-Q329-R329-S329</f>
        <v>157</v>
      </c>
      <c r="V329" s="44">
        <f>+IF(+COUNT(D329:N329)&gt;0,RANK(U329,$U$302:$U$379,0),"")</f>
        <v>28</v>
      </c>
      <c r="W329" s="45" t="str">
        <f>IF((OR(P329&gt;7,X329="C")),1," ")</f>
        <v> </v>
      </c>
      <c r="X329" s="43" t="s">
        <v>7</v>
      </c>
    </row>
    <row r="330" spans="1:24" ht="15">
      <c r="A330" s="98" t="s">
        <v>132</v>
      </c>
      <c r="B330" s="103" t="s">
        <v>133</v>
      </c>
      <c r="C330" s="100" t="s">
        <v>63</v>
      </c>
      <c r="D330" s="101">
        <v>26</v>
      </c>
      <c r="E330" s="102">
        <v>32</v>
      </c>
      <c r="F330" s="43" t="s">
        <v>7</v>
      </c>
      <c r="G330" s="43">
        <v>33</v>
      </c>
      <c r="H330" s="43">
        <v>30</v>
      </c>
      <c r="I330" s="43">
        <v>34</v>
      </c>
      <c r="J330" s="43" t="s">
        <v>7</v>
      </c>
      <c r="K330" s="43" t="s">
        <v>7</v>
      </c>
      <c r="L330" s="43" t="s">
        <v>7</v>
      </c>
      <c r="M330" s="43" t="s">
        <v>7</v>
      </c>
      <c r="N330" s="43" t="s">
        <v>7</v>
      </c>
      <c r="O330" s="46">
        <f>SUM(D330:N330)</f>
        <v>155</v>
      </c>
      <c r="P330" s="44">
        <f>COUNT(D330:N330)</f>
        <v>5</v>
      </c>
      <c r="Q330" s="44">
        <f>IF(P330&lt;9,0,+SMALL(D330:N330,1))</f>
        <v>0</v>
      </c>
      <c r="R330" s="44">
        <f>IF(P330&lt;10,0,+SMALL(D330:N330,2))</f>
        <v>0</v>
      </c>
      <c r="S330" s="44">
        <f>IF(P330&lt;11,0,+SMALL(D330:N330,3))</f>
        <v>0</v>
      </c>
      <c r="T330" s="44">
        <f>IF(P330&lt;12,0,+SMALL(D330:N330,4))</f>
        <v>0</v>
      </c>
      <c r="U330" s="44">
        <f>O330-Q330-R330-S330</f>
        <v>155</v>
      </c>
      <c r="V330" s="44">
        <f>+IF(+COUNT(D330:N330)&gt;0,RANK(U330,$U$302:$U$379,0),"")</f>
        <v>29</v>
      </c>
      <c r="W330" s="45" t="str">
        <f>IF((OR(P330&gt;7,X330="C")),1," ")</f>
        <v> </v>
      </c>
      <c r="X330" s="43" t="s">
        <v>7</v>
      </c>
    </row>
    <row r="331" spans="1:24" ht="15">
      <c r="A331" s="98" t="s">
        <v>145</v>
      </c>
      <c r="B331" s="103" t="s">
        <v>146</v>
      </c>
      <c r="C331" s="100" t="s">
        <v>63</v>
      </c>
      <c r="D331" s="101">
        <v>34</v>
      </c>
      <c r="E331" s="102" t="s">
        <v>7</v>
      </c>
      <c r="F331" s="43">
        <v>36</v>
      </c>
      <c r="G331" s="43" t="s">
        <v>7</v>
      </c>
      <c r="H331" s="43">
        <v>37</v>
      </c>
      <c r="I331" s="43" t="s">
        <v>7</v>
      </c>
      <c r="J331" s="43">
        <v>17</v>
      </c>
      <c r="K331" s="43" t="s">
        <v>7</v>
      </c>
      <c r="L331" s="43" t="s">
        <v>7</v>
      </c>
      <c r="M331" s="43">
        <v>31</v>
      </c>
      <c r="N331" s="43" t="s">
        <v>7</v>
      </c>
      <c r="O331" s="46">
        <f>SUM(D331:N331)</f>
        <v>155</v>
      </c>
      <c r="P331" s="44">
        <f>COUNT(D331:N331)</f>
        <v>5</v>
      </c>
      <c r="Q331" s="44">
        <f>IF(P331&lt;9,0,+SMALL(D331:N331,1))</f>
        <v>0</v>
      </c>
      <c r="R331" s="44">
        <f>IF(P331&lt;10,0,+SMALL(D331:N331,2))</f>
        <v>0</v>
      </c>
      <c r="S331" s="44">
        <f>IF(P331&lt;11,0,+SMALL(D331:N331,3))</f>
        <v>0</v>
      </c>
      <c r="T331" s="44">
        <f>IF(P331&lt;12,0,+SMALL(D331:N331,4))</f>
        <v>0</v>
      </c>
      <c r="U331" s="44">
        <f>O331-Q331-R331-S331</f>
        <v>155</v>
      </c>
      <c r="V331" s="44">
        <f>+IF(+COUNT(D331:N331)&gt;0,RANK(U331,$U$302:$U$379,0),"")</f>
        <v>29</v>
      </c>
      <c r="W331" s="45" t="str">
        <f>IF((OR(P331&gt;7,X331="C")),1," ")</f>
        <v> </v>
      </c>
      <c r="X331" s="43" t="s">
        <v>7</v>
      </c>
    </row>
    <row r="332" spans="1:24" ht="15">
      <c r="A332" s="98" t="s">
        <v>158</v>
      </c>
      <c r="B332" s="103" t="s">
        <v>159</v>
      </c>
      <c r="C332" s="100" t="s">
        <v>160</v>
      </c>
      <c r="D332" s="101">
        <v>30</v>
      </c>
      <c r="E332" s="102">
        <v>32</v>
      </c>
      <c r="F332" s="43" t="s">
        <v>7</v>
      </c>
      <c r="G332" s="43">
        <v>25</v>
      </c>
      <c r="H332" s="43" t="s">
        <v>7</v>
      </c>
      <c r="I332" s="43">
        <v>32</v>
      </c>
      <c r="J332" s="43" t="s">
        <v>7</v>
      </c>
      <c r="K332" s="43" t="s">
        <v>7</v>
      </c>
      <c r="L332" s="43" t="s">
        <v>7</v>
      </c>
      <c r="M332" s="43">
        <v>27</v>
      </c>
      <c r="N332" s="43" t="s">
        <v>7</v>
      </c>
      <c r="O332" s="46">
        <f>SUM(D332:N332)</f>
        <v>146</v>
      </c>
      <c r="P332" s="44">
        <f>COUNT(D332:N332)</f>
        <v>5</v>
      </c>
      <c r="Q332" s="44">
        <f>IF(P332&lt;9,0,+SMALL(D332:N332,1))</f>
        <v>0</v>
      </c>
      <c r="R332" s="44">
        <f>IF(P332&lt;10,0,+SMALL(D332:N332,2))</f>
        <v>0</v>
      </c>
      <c r="S332" s="44">
        <f>IF(P332&lt;11,0,+SMALL(D332:N332,3))</f>
        <v>0</v>
      </c>
      <c r="T332" s="44">
        <f>IF(P332&lt;12,0,+SMALL(D332:N332,4))</f>
        <v>0</v>
      </c>
      <c r="U332" s="44">
        <f>O332-Q332-R332-S332</f>
        <v>146</v>
      </c>
      <c r="V332" s="44">
        <f>+IF(+COUNT(D332:N332)&gt;0,RANK(U332,$U$302:$U$379,0),"")</f>
        <v>31</v>
      </c>
      <c r="W332" s="45" t="str">
        <f>IF((OR(P332&gt;7,X332="C")),1," ")</f>
        <v> </v>
      </c>
      <c r="X332" s="43" t="s">
        <v>7</v>
      </c>
    </row>
    <row r="333" spans="1:24" ht="15">
      <c r="A333" s="98" t="s">
        <v>168</v>
      </c>
      <c r="B333" s="103" t="s">
        <v>169</v>
      </c>
      <c r="C333" s="100" t="s">
        <v>118</v>
      </c>
      <c r="D333" s="101" t="s">
        <v>7</v>
      </c>
      <c r="E333" s="102">
        <v>24</v>
      </c>
      <c r="F333" s="43">
        <v>28</v>
      </c>
      <c r="G333" s="43">
        <v>30</v>
      </c>
      <c r="H333" s="43">
        <v>36</v>
      </c>
      <c r="I333" s="43">
        <v>27</v>
      </c>
      <c r="J333" s="43" t="s">
        <v>7</v>
      </c>
      <c r="K333" s="43" t="s">
        <v>7</v>
      </c>
      <c r="L333" s="43" t="s">
        <v>7</v>
      </c>
      <c r="M333" s="43" t="s">
        <v>7</v>
      </c>
      <c r="N333" s="43" t="s">
        <v>7</v>
      </c>
      <c r="O333" s="46">
        <f>SUM(D333:N333)</f>
        <v>145</v>
      </c>
      <c r="P333" s="44">
        <f>COUNT(D333:N333)</f>
        <v>5</v>
      </c>
      <c r="Q333" s="44">
        <f>IF(P333&lt;9,0,+SMALL(D333:N333,1))</f>
        <v>0</v>
      </c>
      <c r="R333" s="44">
        <f>IF(P333&lt;10,0,+SMALL(D333:N333,2))</f>
        <v>0</v>
      </c>
      <c r="S333" s="44">
        <f>IF(P333&lt;11,0,+SMALL(D333:N333,3))</f>
        <v>0</v>
      </c>
      <c r="T333" s="44">
        <f>IF(P333&lt;12,0,+SMALL(D333:N333,4))</f>
        <v>0</v>
      </c>
      <c r="U333" s="44">
        <f>O333-Q333-R333-S333</f>
        <v>145</v>
      </c>
      <c r="V333" s="44">
        <f>+IF(+COUNT(D333:N333)&gt;0,RANK(U333,$U$302:$U$379,0),"")</f>
        <v>32</v>
      </c>
      <c r="W333" s="45" t="str">
        <f>IF((OR(P333&gt;7,X333="C")),1," ")</f>
        <v> </v>
      </c>
      <c r="X333" s="43" t="s">
        <v>7</v>
      </c>
    </row>
    <row r="334" spans="1:24" ht="15">
      <c r="A334" s="98" t="s">
        <v>173</v>
      </c>
      <c r="B334" s="103" t="s">
        <v>174</v>
      </c>
      <c r="C334" s="100" t="s">
        <v>57</v>
      </c>
      <c r="D334" s="101">
        <v>26</v>
      </c>
      <c r="E334" s="102">
        <v>12</v>
      </c>
      <c r="F334" s="43">
        <v>18</v>
      </c>
      <c r="G334" s="43">
        <v>21</v>
      </c>
      <c r="H334" s="43">
        <v>28</v>
      </c>
      <c r="I334" s="43" t="s">
        <v>7</v>
      </c>
      <c r="J334" s="43">
        <v>19</v>
      </c>
      <c r="K334" s="43" t="s">
        <v>7</v>
      </c>
      <c r="L334" s="43" t="s">
        <v>7</v>
      </c>
      <c r="M334" s="43" t="s">
        <v>7</v>
      </c>
      <c r="N334" s="43" t="s">
        <v>7</v>
      </c>
      <c r="O334" s="46">
        <f>SUM(D334:N334)</f>
        <v>124</v>
      </c>
      <c r="P334" s="44">
        <f>COUNT(D334:N334)</f>
        <v>6</v>
      </c>
      <c r="Q334" s="44">
        <f>IF(P334&lt;9,0,+SMALL(D334:N334,1))</f>
        <v>0</v>
      </c>
      <c r="R334" s="44">
        <f>IF(P334&lt;10,0,+SMALL(D334:N334,2))</f>
        <v>0</v>
      </c>
      <c r="S334" s="44">
        <f>IF(P334&lt;11,0,+SMALL(D334:N334,3))</f>
        <v>0</v>
      </c>
      <c r="T334" s="44">
        <f>IF(P334&lt;12,0,+SMALL(D334:N334,4))</f>
        <v>0</v>
      </c>
      <c r="U334" s="44">
        <f>O334-Q334-R334-S334</f>
        <v>124</v>
      </c>
      <c r="V334" s="44">
        <f>+IF(+COUNT(D334:N334)&gt;0,RANK(U334,$U$302:$U$379,0),"")</f>
        <v>33</v>
      </c>
      <c r="W334" s="45" t="str">
        <f>IF((OR(P334&gt;7,X334="C")),1," ")</f>
        <v> </v>
      </c>
      <c r="X334" s="43" t="s">
        <v>7</v>
      </c>
    </row>
    <row r="335" spans="1:24" ht="15">
      <c r="A335" s="98" t="s">
        <v>166</v>
      </c>
      <c r="B335" s="103" t="s">
        <v>167</v>
      </c>
      <c r="C335" s="100" t="s">
        <v>63</v>
      </c>
      <c r="D335" s="101">
        <v>33</v>
      </c>
      <c r="E335" s="102" t="s">
        <v>7</v>
      </c>
      <c r="F335" s="43">
        <v>12</v>
      </c>
      <c r="G335" s="43" t="s">
        <v>7</v>
      </c>
      <c r="H335" s="43">
        <v>27</v>
      </c>
      <c r="I335" s="43" t="s">
        <v>7</v>
      </c>
      <c r="J335" s="43">
        <v>20</v>
      </c>
      <c r="K335" s="43" t="s">
        <v>7</v>
      </c>
      <c r="L335" s="43" t="s">
        <v>7</v>
      </c>
      <c r="M335" s="43">
        <v>31</v>
      </c>
      <c r="N335" s="43" t="s">
        <v>7</v>
      </c>
      <c r="O335" s="46">
        <f>SUM(D335:N335)</f>
        <v>123</v>
      </c>
      <c r="P335" s="44">
        <f>COUNT(D335:N335)</f>
        <v>5</v>
      </c>
      <c r="Q335" s="44">
        <f>IF(P335&lt;9,0,+SMALL(D335:N335,1))</f>
        <v>0</v>
      </c>
      <c r="R335" s="44">
        <f>IF(P335&lt;10,0,+SMALL(D335:N335,2))</f>
        <v>0</v>
      </c>
      <c r="S335" s="44">
        <f>IF(P335&lt;11,0,+SMALL(D335:N335,3))</f>
        <v>0</v>
      </c>
      <c r="T335" s="44">
        <f>IF(P335&lt;12,0,+SMALL(D335:N335,4))</f>
        <v>0</v>
      </c>
      <c r="U335" s="44">
        <f>O335-Q335-R335-S335</f>
        <v>123</v>
      </c>
      <c r="V335" s="44">
        <f>+IF(+COUNT(D335:N335)&gt;0,RANK(U335,$U$302:$U$379,0),"")</f>
        <v>34</v>
      </c>
      <c r="W335" s="45" t="str">
        <f>IF((OR(P335&gt;7,X335="C")),1," ")</f>
        <v> </v>
      </c>
      <c r="X335" s="43" t="s">
        <v>7</v>
      </c>
    </row>
    <row r="336" spans="1:24" ht="15">
      <c r="A336" s="98" t="s">
        <v>163</v>
      </c>
      <c r="B336" s="103" t="s">
        <v>146</v>
      </c>
      <c r="C336" s="100" t="s">
        <v>63</v>
      </c>
      <c r="D336" s="101" t="s">
        <v>7</v>
      </c>
      <c r="E336" s="102" t="s">
        <v>7</v>
      </c>
      <c r="F336" s="43" t="s">
        <v>7</v>
      </c>
      <c r="G336" s="43">
        <v>30</v>
      </c>
      <c r="H336" s="43">
        <v>31</v>
      </c>
      <c r="I336" s="43" t="s">
        <v>7</v>
      </c>
      <c r="J336" s="43">
        <v>34</v>
      </c>
      <c r="K336" s="43" t="s">
        <v>7</v>
      </c>
      <c r="L336" s="43" t="s">
        <v>7</v>
      </c>
      <c r="M336" s="43">
        <v>26</v>
      </c>
      <c r="N336" s="43" t="s">
        <v>7</v>
      </c>
      <c r="O336" s="46">
        <f>SUM(D336:N336)</f>
        <v>121</v>
      </c>
      <c r="P336" s="44">
        <f>COUNT(D336:N336)</f>
        <v>4</v>
      </c>
      <c r="Q336" s="44">
        <f>IF(P336&lt;9,0,+SMALL(D336:N336,1))</f>
        <v>0</v>
      </c>
      <c r="R336" s="44">
        <f>IF(P336&lt;10,0,+SMALL(D336:N336,2))</f>
        <v>0</v>
      </c>
      <c r="S336" s="44">
        <f>IF(P336&lt;11,0,+SMALL(D336:N336,3))</f>
        <v>0</v>
      </c>
      <c r="T336" s="44">
        <f>IF(P336&lt;12,0,+SMALL(D336:N336,4))</f>
        <v>0</v>
      </c>
      <c r="U336" s="44">
        <f>O336-Q336-R336-S336</f>
        <v>121</v>
      </c>
      <c r="V336" s="44">
        <f>+IF(+COUNT(D336:N336)&gt;0,RANK(U336,$U$302:$U$379,0),"")</f>
        <v>35</v>
      </c>
      <c r="W336" s="45" t="str">
        <f>IF((OR(P336&gt;7,X336="C")),1," ")</f>
        <v> </v>
      </c>
      <c r="X336" s="43" t="s">
        <v>7</v>
      </c>
    </row>
    <row r="337" spans="1:24" ht="15">
      <c r="A337" s="98" t="s">
        <v>144</v>
      </c>
      <c r="B337" s="103" t="s">
        <v>131</v>
      </c>
      <c r="C337" s="100" t="s">
        <v>68</v>
      </c>
      <c r="D337" s="101">
        <v>24</v>
      </c>
      <c r="E337" s="102" t="s">
        <v>7</v>
      </c>
      <c r="F337" s="43" t="s">
        <v>7</v>
      </c>
      <c r="G337" s="43">
        <v>27</v>
      </c>
      <c r="H337" s="43" t="s">
        <v>7</v>
      </c>
      <c r="I337" s="43">
        <v>31</v>
      </c>
      <c r="J337" s="43" t="s">
        <v>7</v>
      </c>
      <c r="K337" s="43">
        <v>35</v>
      </c>
      <c r="L337" s="43" t="s">
        <v>7</v>
      </c>
      <c r="M337" s="43" t="s">
        <v>7</v>
      </c>
      <c r="N337" s="43" t="s">
        <v>7</v>
      </c>
      <c r="O337" s="46">
        <f>SUM(D337:N337)</f>
        <v>117</v>
      </c>
      <c r="P337" s="44">
        <f>COUNT(D337:N337)</f>
        <v>4</v>
      </c>
      <c r="Q337" s="44">
        <f>IF(P337&lt;9,0,+SMALL(D337:N337,1))</f>
        <v>0</v>
      </c>
      <c r="R337" s="44">
        <f>IF(P337&lt;10,0,+SMALL(D337:N337,2))</f>
        <v>0</v>
      </c>
      <c r="S337" s="44">
        <f>IF(P337&lt;11,0,+SMALL(D337:N337,3))</f>
        <v>0</v>
      </c>
      <c r="T337" s="44">
        <f>IF(P337&lt;12,0,+SMALL(D337:N337,4))</f>
        <v>0</v>
      </c>
      <c r="U337" s="44">
        <f>O337-Q337-R337-S337</f>
        <v>117</v>
      </c>
      <c r="V337" s="44">
        <f>+IF(+COUNT(D337:N337)&gt;0,RANK(U337,$U$302:$U$379,0),"")</f>
        <v>36</v>
      </c>
      <c r="W337" s="45" t="s">
        <v>7</v>
      </c>
      <c r="X337" s="43" t="s">
        <v>7</v>
      </c>
    </row>
    <row r="338" spans="1:24" ht="15">
      <c r="A338" s="98" t="s">
        <v>170</v>
      </c>
      <c r="B338" s="103" t="s">
        <v>171</v>
      </c>
      <c r="C338" s="100" t="s">
        <v>54</v>
      </c>
      <c r="D338" s="101">
        <v>0</v>
      </c>
      <c r="E338" s="102">
        <v>18</v>
      </c>
      <c r="F338" s="43">
        <v>32</v>
      </c>
      <c r="G338" s="43">
        <v>13</v>
      </c>
      <c r="H338" s="43" t="s">
        <v>7</v>
      </c>
      <c r="I338" s="43" t="s">
        <v>7</v>
      </c>
      <c r="J338" s="43" t="s">
        <v>7</v>
      </c>
      <c r="K338" s="43" t="s">
        <v>7</v>
      </c>
      <c r="L338" s="43">
        <v>34</v>
      </c>
      <c r="M338" s="43">
        <v>17</v>
      </c>
      <c r="N338" s="43" t="s">
        <v>7</v>
      </c>
      <c r="O338" s="46">
        <f>SUM(D338:N338)</f>
        <v>114</v>
      </c>
      <c r="P338" s="44">
        <f>COUNT(D338:N338)</f>
        <v>6</v>
      </c>
      <c r="Q338" s="44">
        <f>IF(P338&lt;9,0,+SMALL(D338:N338,1))</f>
        <v>0</v>
      </c>
      <c r="R338" s="44">
        <f>IF(P338&lt;10,0,+SMALL(D338:N338,2))</f>
        <v>0</v>
      </c>
      <c r="S338" s="44">
        <f>IF(P338&lt;11,0,+SMALL(D338:N338,3))</f>
        <v>0</v>
      </c>
      <c r="T338" s="44">
        <f>IF(P338&lt;12,0,+SMALL(D338:N338,4))</f>
        <v>0</v>
      </c>
      <c r="U338" s="44">
        <f>O338-Q338-R338-S338</f>
        <v>114</v>
      </c>
      <c r="V338" s="44">
        <f>+IF(+COUNT(D338:N338)&gt;0,RANK(U338,$U$302:$U$379,0),"")</f>
        <v>37</v>
      </c>
      <c r="W338" s="45" t="str">
        <f>IF((OR(P338&gt;7,X338="C")),1," ")</f>
        <v> </v>
      </c>
      <c r="X338" s="43" t="s">
        <v>7</v>
      </c>
    </row>
    <row r="339" spans="1:24" ht="15">
      <c r="A339" s="98" t="s">
        <v>161</v>
      </c>
      <c r="B339" s="103" t="s">
        <v>143</v>
      </c>
      <c r="C339" s="100" t="s">
        <v>60</v>
      </c>
      <c r="D339" s="101">
        <v>34</v>
      </c>
      <c r="E339" s="102" t="s">
        <v>7</v>
      </c>
      <c r="F339" s="43">
        <v>22</v>
      </c>
      <c r="G339" s="43" t="s">
        <v>7</v>
      </c>
      <c r="H339" s="43">
        <v>25</v>
      </c>
      <c r="I339" s="43" t="s">
        <v>7</v>
      </c>
      <c r="J339" s="43" t="s">
        <v>7</v>
      </c>
      <c r="K339" s="43" t="s">
        <v>7</v>
      </c>
      <c r="L339" s="43">
        <v>30</v>
      </c>
      <c r="M339" s="43" t="s">
        <v>7</v>
      </c>
      <c r="N339" s="43" t="s">
        <v>7</v>
      </c>
      <c r="O339" s="46">
        <f>SUM(D339:N339)</f>
        <v>111</v>
      </c>
      <c r="P339" s="44">
        <f>COUNT(D339:N339)</f>
        <v>4</v>
      </c>
      <c r="Q339" s="44">
        <f>IF(P339&lt;9,0,+SMALL(D339:N339,1))</f>
        <v>0</v>
      </c>
      <c r="R339" s="44">
        <f>IF(P339&lt;10,0,+SMALL(D339:N339,2))</f>
        <v>0</v>
      </c>
      <c r="S339" s="44">
        <f>IF(P339&lt;11,0,+SMALL(D339:N339,3))</f>
        <v>0</v>
      </c>
      <c r="T339" s="44">
        <f>IF(P339&lt;12,0,+SMALL(D339:N339,4))</f>
        <v>0</v>
      </c>
      <c r="U339" s="44">
        <f>O339-Q339-R339-S339</f>
        <v>111</v>
      </c>
      <c r="V339" s="44">
        <f>+IF(+COUNT(D339:N339)&gt;0,RANK(U339,$U$302:$U$379,0),"")</f>
        <v>38</v>
      </c>
      <c r="W339" s="45" t="str">
        <f>IF((OR(P339&gt;7,X339="C")),1," ")</f>
        <v> </v>
      </c>
      <c r="X339" s="43" t="s">
        <v>7</v>
      </c>
    </row>
    <row r="340" spans="1:24" ht="15">
      <c r="A340" s="98" t="s">
        <v>176</v>
      </c>
      <c r="B340" s="103" t="s">
        <v>177</v>
      </c>
      <c r="C340" s="100" t="s">
        <v>80</v>
      </c>
      <c r="D340" s="101">
        <v>22</v>
      </c>
      <c r="E340" s="102">
        <v>30</v>
      </c>
      <c r="F340" s="43" t="s">
        <v>7</v>
      </c>
      <c r="G340" s="43" t="s">
        <v>7</v>
      </c>
      <c r="H340" s="43" t="s">
        <v>7</v>
      </c>
      <c r="I340" s="43">
        <v>34</v>
      </c>
      <c r="J340" s="43" t="s">
        <v>7</v>
      </c>
      <c r="K340" s="43" t="s">
        <v>7</v>
      </c>
      <c r="L340" s="43" t="s">
        <v>7</v>
      </c>
      <c r="M340" s="43">
        <v>19</v>
      </c>
      <c r="N340" s="43" t="s">
        <v>7</v>
      </c>
      <c r="O340" s="46">
        <f>SUM(D340:N340)</f>
        <v>105</v>
      </c>
      <c r="P340" s="44">
        <f>COUNT(D340:N340)</f>
        <v>4</v>
      </c>
      <c r="Q340" s="44">
        <f>IF(P340&lt;9,0,+SMALL(D340:N340,1))</f>
        <v>0</v>
      </c>
      <c r="R340" s="44">
        <f>IF(P340&lt;10,0,+SMALL(D340:N340,2))</f>
        <v>0</v>
      </c>
      <c r="S340" s="44">
        <f>IF(P340&lt;11,0,+SMALL(D340:N340,3))</f>
        <v>0</v>
      </c>
      <c r="T340" s="44">
        <f>IF(P340&lt;12,0,+SMALL(D340:N340,4))</f>
        <v>0</v>
      </c>
      <c r="U340" s="44">
        <f>O340-Q340-R340-S340</f>
        <v>105</v>
      </c>
      <c r="V340" s="44">
        <f>+IF(+COUNT(D340:N340)&gt;0,RANK(U340,$U$302:$U$379,0),"")</f>
        <v>39</v>
      </c>
      <c r="W340" s="45" t="str">
        <f>IF((OR(P340&gt;7,X340="C")),1," ")</f>
        <v> </v>
      </c>
      <c r="X340" s="43" t="s">
        <v>7</v>
      </c>
    </row>
    <row r="341" spans="1:24" ht="15">
      <c r="A341" s="98" t="s">
        <v>162</v>
      </c>
      <c r="B341" s="103" t="s">
        <v>135</v>
      </c>
      <c r="C341" s="100" t="s">
        <v>63</v>
      </c>
      <c r="D341" s="101">
        <v>36</v>
      </c>
      <c r="E341" s="102" t="s">
        <v>7</v>
      </c>
      <c r="F341" s="43" t="s">
        <v>7</v>
      </c>
      <c r="G341" s="43" t="s">
        <v>7</v>
      </c>
      <c r="H341" s="43">
        <v>31</v>
      </c>
      <c r="I341" s="43" t="s">
        <v>7</v>
      </c>
      <c r="J341" s="43" t="s">
        <v>7</v>
      </c>
      <c r="K341" s="43" t="s">
        <v>7</v>
      </c>
      <c r="L341" s="43" t="s">
        <v>7</v>
      </c>
      <c r="M341" s="43">
        <v>35</v>
      </c>
      <c r="N341" s="43" t="s">
        <v>7</v>
      </c>
      <c r="O341" s="46">
        <f>SUM(D341:N341)</f>
        <v>102</v>
      </c>
      <c r="P341" s="44">
        <f>COUNT(D341:N341)</f>
        <v>3</v>
      </c>
      <c r="Q341" s="44">
        <f>IF(P341&lt;9,0,+SMALL(D341:N341,1))</f>
        <v>0</v>
      </c>
      <c r="R341" s="44">
        <f>IF(P341&lt;10,0,+SMALL(D341:N341,2))</f>
        <v>0</v>
      </c>
      <c r="S341" s="44">
        <f>IF(P341&lt;11,0,+SMALL(D341:N341,3))</f>
        <v>0</v>
      </c>
      <c r="T341" s="44">
        <f>IF(P341&lt;12,0,+SMALL(D341:N341,4))</f>
        <v>0</v>
      </c>
      <c r="U341" s="44">
        <f>O341-Q341-R341-S341</f>
        <v>102</v>
      </c>
      <c r="V341" s="44">
        <f>+IF(+COUNT(D341:N341)&gt;0,RANK(U341,$U$302:$U$379,0),"")</f>
        <v>40</v>
      </c>
      <c r="W341" s="45" t="str">
        <f>IF((OR(P341&gt;7,X341="C")),1," ")</f>
        <v> </v>
      </c>
      <c r="X341" s="43" t="s">
        <v>7</v>
      </c>
    </row>
    <row r="342" spans="1:24" ht="15">
      <c r="A342" s="98" t="s">
        <v>156</v>
      </c>
      <c r="B342" s="103" t="s">
        <v>157</v>
      </c>
      <c r="C342" s="100" t="s">
        <v>80</v>
      </c>
      <c r="D342" s="101">
        <v>26</v>
      </c>
      <c r="E342" s="102" t="s">
        <v>7</v>
      </c>
      <c r="F342" s="43">
        <v>21</v>
      </c>
      <c r="G342" s="43" t="s">
        <v>7</v>
      </c>
      <c r="H342" s="43" t="s">
        <v>7</v>
      </c>
      <c r="I342" s="43">
        <v>28</v>
      </c>
      <c r="J342" s="43" t="s">
        <v>7</v>
      </c>
      <c r="K342" s="43" t="s">
        <v>7</v>
      </c>
      <c r="L342" s="43" t="s">
        <v>7</v>
      </c>
      <c r="M342" s="43">
        <v>25</v>
      </c>
      <c r="N342" s="43" t="s">
        <v>7</v>
      </c>
      <c r="O342" s="46">
        <f>SUM(D342:N342)</f>
        <v>100</v>
      </c>
      <c r="P342" s="44">
        <f>COUNT(D342:N342)</f>
        <v>4</v>
      </c>
      <c r="Q342" s="44">
        <f>IF(P342&lt;9,0,+SMALL(D342:N342,1))</f>
        <v>0</v>
      </c>
      <c r="R342" s="44">
        <f>IF(P342&lt;10,0,+SMALL(D342:N342,2))</f>
        <v>0</v>
      </c>
      <c r="S342" s="44">
        <f>IF(P342&lt;11,0,+SMALL(D342:N342,3))</f>
        <v>0</v>
      </c>
      <c r="T342" s="44">
        <f>IF(P342&lt;12,0,+SMALL(D342:N342,4))</f>
        <v>0</v>
      </c>
      <c r="U342" s="44">
        <f>O342-Q342-R342-S342</f>
        <v>100</v>
      </c>
      <c r="V342" s="44">
        <f>+IF(+COUNT(D342:N342)&gt;0,RANK(U342,$U$302:$U$379,0),"")</f>
        <v>41</v>
      </c>
      <c r="W342" s="45" t="str">
        <f>IF((OR(P342&gt;7,X342="C")),1," ")</f>
        <v> </v>
      </c>
      <c r="X342" s="43" t="s">
        <v>7</v>
      </c>
    </row>
    <row r="343" spans="1:24" ht="15">
      <c r="A343" s="98" t="s">
        <v>153</v>
      </c>
      <c r="B343" s="103" t="s">
        <v>154</v>
      </c>
      <c r="C343" s="100" t="s">
        <v>43</v>
      </c>
      <c r="D343" s="101" t="s">
        <v>7</v>
      </c>
      <c r="E343" s="102">
        <v>22</v>
      </c>
      <c r="F343" s="43" t="s">
        <v>7</v>
      </c>
      <c r="G343" s="43">
        <v>35</v>
      </c>
      <c r="H343" s="43" t="s">
        <v>7</v>
      </c>
      <c r="I343" s="43">
        <v>37</v>
      </c>
      <c r="J343" s="43" t="s">
        <v>7</v>
      </c>
      <c r="K343" s="43" t="s">
        <v>7</v>
      </c>
      <c r="L343" s="43" t="s">
        <v>7</v>
      </c>
      <c r="M343" s="43" t="s">
        <v>7</v>
      </c>
      <c r="N343" s="43" t="s">
        <v>7</v>
      </c>
      <c r="O343" s="46">
        <f>SUM(D343:N343)</f>
        <v>94</v>
      </c>
      <c r="P343" s="44">
        <f>COUNT(D343:N343)</f>
        <v>3</v>
      </c>
      <c r="Q343" s="44">
        <f>IF(P343&lt;9,0,+SMALL(D343:N343,1))</f>
        <v>0</v>
      </c>
      <c r="R343" s="44">
        <f>IF(P343&lt;10,0,+SMALL(D343:N343,2))</f>
        <v>0</v>
      </c>
      <c r="S343" s="44">
        <f>IF(P343&lt;11,0,+SMALL(D343:N343,3))</f>
        <v>0</v>
      </c>
      <c r="T343" s="44">
        <f>IF(P343&lt;12,0,+SMALL(D343:N343,4))</f>
        <v>0</v>
      </c>
      <c r="U343" s="44">
        <f>O343-Q343-R343-S343</f>
        <v>94</v>
      </c>
      <c r="V343" s="44">
        <f>+IF(+COUNT(D343:N343)&gt;0,RANK(U343,$U$302:$U$379,0),"")</f>
        <v>42</v>
      </c>
      <c r="W343" s="45" t="str">
        <f>IF((OR(P343&gt;7,X343="C")),1," ")</f>
        <v> </v>
      </c>
      <c r="X343" s="43" t="s">
        <v>7</v>
      </c>
    </row>
    <row r="344" spans="1:24" ht="15">
      <c r="A344" s="98" t="s">
        <v>155</v>
      </c>
      <c r="B344" s="103" t="s">
        <v>112</v>
      </c>
      <c r="C344" s="100" t="s">
        <v>57</v>
      </c>
      <c r="D344" s="101">
        <v>36</v>
      </c>
      <c r="E344" s="102">
        <v>25</v>
      </c>
      <c r="F344" s="43" t="s">
        <v>7</v>
      </c>
      <c r="G344" s="43" t="s">
        <v>7</v>
      </c>
      <c r="H344" s="43">
        <v>33</v>
      </c>
      <c r="I344" s="43" t="s">
        <v>7</v>
      </c>
      <c r="J344" s="43" t="s">
        <v>7</v>
      </c>
      <c r="K344" s="43" t="s">
        <v>7</v>
      </c>
      <c r="L344" s="43" t="s">
        <v>7</v>
      </c>
      <c r="M344" s="43" t="s">
        <v>7</v>
      </c>
      <c r="N344" s="43" t="s">
        <v>7</v>
      </c>
      <c r="O344" s="46">
        <f>SUM(D344:N344)</f>
        <v>94</v>
      </c>
      <c r="P344" s="44">
        <f>COUNT(D344:N344)</f>
        <v>3</v>
      </c>
      <c r="Q344" s="44">
        <f>IF(P344&lt;9,0,+SMALL(D344:N344,1))</f>
        <v>0</v>
      </c>
      <c r="R344" s="44">
        <f>IF(P344&lt;10,0,+SMALL(D344:N344,2))</f>
        <v>0</v>
      </c>
      <c r="S344" s="44">
        <f>IF(P344&lt;11,0,+SMALL(D344:N344,3))</f>
        <v>0</v>
      </c>
      <c r="T344" s="44">
        <f>IF(P344&lt;12,0,+SMALL(D344:N344,4))</f>
        <v>0</v>
      </c>
      <c r="U344" s="44">
        <f>O344-Q344-R344-S344</f>
        <v>94</v>
      </c>
      <c r="V344" s="44">
        <f>+IF(+COUNT(D344:N344)&gt;0,RANK(U344,$U$302:$U$379,0),"")</f>
        <v>42</v>
      </c>
      <c r="W344" s="45" t="str">
        <f>IF((OR(P344&gt;7,X344="C")),1," ")</f>
        <v> </v>
      </c>
      <c r="X344" s="43" t="s">
        <v>7</v>
      </c>
    </row>
    <row r="345" spans="1:24" ht="15">
      <c r="A345" s="98" t="s">
        <v>64</v>
      </c>
      <c r="B345" s="103" t="s">
        <v>172</v>
      </c>
      <c r="C345" s="100" t="s">
        <v>63</v>
      </c>
      <c r="D345" s="101">
        <v>37</v>
      </c>
      <c r="E345" s="102" t="s">
        <v>7</v>
      </c>
      <c r="F345" s="43" t="s">
        <v>7</v>
      </c>
      <c r="G345" s="43" t="s">
        <v>7</v>
      </c>
      <c r="H345" s="43">
        <v>25</v>
      </c>
      <c r="I345" s="43" t="s">
        <v>7</v>
      </c>
      <c r="J345" s="43">
        <v>30</v>
      </c>
      <c r="K345" s="43" t="s">
        <v>7</v>
      </c>
      <c r="L345" s="43" t="s">
        <v>7</v>
      </c>
      <c r="M345" s="43" t="s">
        <v>7</v>
      </c>
      <c r="N345" s="43" t="s">
        <v>7</v>
      </c>
      <c r="O345" s="46">
        <f>SUM(D345:N345)</f>
        <v>92</v>
      </c>
      <c r="P345" s="44">
        <f>COUNT(D345:N345)</f>
        <v>3</v>
      </c>
      <c r="Q345" s="44">
        <f>IF(P345&lt;9,0,+SMALL(D345:N345,1))</f>
        <v>0</v>
      </c>
      <c r="R345" s="44">
        <f>IF(P345&lt;10,0,+SMALL(D345:N345,2))</f>
        <v>0</v>
      </c>
      <c r="S345" s="44">
        <f>IF(P345&lt;11,0,+SMALL(D345:N345,3))</f>
        <v>0</v>
      </c>
      <c r="T345" s="44">
        <f>IF(P345&lt;12,0,+SMALL(D345:N345,4))</f>
        <v>0</v>
      </c>
      <c r="U345" s="44">
        <f>O345-Q345-R345-S345</f>
        <v>92</v>
      </c>
      <c r="V345" s="44">
        <f>+IF(+COUNT(D345:N345)&gt;0,RANK(U345,$U$302:$U$379,0),"")</f>
        <v>44</v>
      </c>
      <c r="W345" s="45" t="str">
        <f>IF((OR(P345&gt;7,X345="C")),1," ")</f>
        <v> </v>
      </c>
      <c r="X345" s="43" t="s">
        <v>7</v>
      </c>
    </row>
    <row r="346" spans="1:24" ht="15">
      <c r="A346" s="98" t="s">
        <v>78</v>
      </c>
      <c r="B346" s="103" t="s">
        <v>175</v>
      </c>
      <c r="C346" s="100" t="s">
        <v>80</v>
      </c>
      <c r="D346" s="101">
        <v>29</v>
      </c>
      <c r="E346" s="102">
        <v>19</v>
      </c>
      <c r="F346" s="43" t="s">
        <v>7</v>
      </c>
      <c r="G346" s="43" t="s">
        <v>7</v>
      </c>
      <c r="H346" s="43" t="s">
        <v>7</v>
      </c>
      <c r="I346" s="43" t="s">
        <v>7</v>
      </c>
      <c r="J346" s="43">
        <v>21</v>
      </c>
      <c r="K346" s="43" t="s">
        <v>7</v>
      </c>
      <c r="L346" s="43" t="s">
        <v>7</v>
      </c>
      <c r="M346" s="43">
        <v>21</v>
      </c>
      <c r="N346" s="43" t="s">
        <v>7</v>
      </c>
      <c r="O346" s="46">
        <f>SUM(D346:N346)</f>
        <v>90</v>
      </c>
      <c r="P346" s="44">
        <f>COUNT(D346:N346)</f>
        <v>4</v>
      </c>
      <c r="Q346" s="44">
        <f>IF(P346&lt;9,0,+SMALL(D346:N346,1))</f>
        <v>0</v>
      </c>
      <c r="R346" s="44">
        <f>IF(P346&lt;10,0,+SMALL(D346:N346,2))</f>
        <v>0</v>
      </c>
      <c r="S346" s="44">
        <f>IF(P346&lt;11,0,+SMALL(D346:N346,3))</f>
        <v>0</v>
      </c>
      <c r="T346" s="44">
        <f>IF(P346&lt;12,0,+SMALL(D346:N346,4))</f>
        <v>0</v>
      </c>
      <c r="U346" s="44">
        <f>O346-Q346-R346-S346</f>
        <v>90</v>
      </c>
      <c r="V346" s="44">
        <f>+IF(+COUNT(D346:N346)&gt;0,RANK(U346,$U$302:$U$379,0),"")</f>
        <v>45</v>
      </c>
      <c r="W346" s="45" t="str">
        <f>IF((OR(P346&gt;7,X346="C")),1," ")</f>
        <v> </v>
      </c>
      <c r="X346" s="43" t="s">
        <v>7</v>
      </c>
    </row>
    <row r="347" spans="1:24" ht="15">
      <c r="A347" s="98" t="s">
        <v>178</v>
      </c>
      <c r="B347" s="103" t="s">
        <v>109</v>
      </c>
      <c r="C347" s="100" t="s">
        <v>179</v>
      </c>
      <c r="D347" s="101" t="s">
        <v>7</v>
      </c>
      <c r="E347" s="102" t="s">
        <v>7</v>
      </c>
      <c r="F347" s="43" t="s">
        <v>7</v>
      </c>
      <c r="G347" s="43">
        <v>24</v>
      </c>
      <c r="H347" s="43" t="s">
        <v>7</v>
      </c>
      <c r="I347" s="43">
        <v>26</v>
      </c>
      <c r="J347" s="43">
        <v>20</v>
      </c>
      <c r="K347" s="43">
        <v>19</v>
      </c>
      <c r="L347" s="43" t="s">
        <v>7</v>
      </c>
      <c r="M347" s="43" t="s">
        <v>7</v>
      </c>
      <c r="N347" s="43" t="s">
        <v>7</v>
      </c>
      <c r="O347" s="46">
        <f>SUM(D347:N347)</f>
        <v>89</v>
      </c>
      <c r="P347" s="44">
        <f>COUNT(D347:N347)</f>
        <v>4</v>
      </c>
      <c r="Q347" s="44">
        <f>IF(P347&lt;9,0,+SMALL(D347:N347,1))</f>
        <v>0</v>
      </c>
      <c r="R347" s="44">
        <f>IF(P347&lt;10,0,+SMALL(D347:N347,2))</f>
        <v>0</v>
      </c>
      <c r="S347" s="44">
        <f>IF(P347&lt;11,0,+SMALL(D347:N347,3))</f>
        <v>0</v>
      </c>
      <c r="T347" s="44">
        <f>IF(P347&lt;12,0,+SMALL(D347:N347,4))</f>
        <v>0</v>
      </c>
      <c r="U347" s="44">
        <f>O347-Q347-R347-S347</f>
        <v>89</v>
      </c>
      <c r="V347" s="44">
        <f>+IF(+COUNT(D347:N347)&gt;0,RANK(U347,$U$302:$U$379,0),"")</f>
        <v>46</v>
      </c>
      <c r="W347" s="45" t="str">
        <f>IF((OR(P347&gt;7,X347="C")),1," ")</f>
        <v> </v>
      </c>
      <c r="X347" s="43" t="s">
        <v>7</v>
      </c>
    </row>
    <row r="348" spans="1:24" ht="15">
      <c r="A348" s="98" t="s">
        <v>185</v>
      </c>
      <c r="B348" s="103" t="s">
        <v>152</v>
      </c>
      <c r="C348" s="100" t="s">
        <v>60</v>
      </c>
      <c r="D348" s="101" t="s">
        <v>7</v>
      </c>
      <c r="E348" s="102" t="s">
        <v>7</v>
      </c>
      <c r="F348" s="43" t="s">
        <v>7</v>
      </c>
      <c r="G348" s="43">
        <v>19</v>
      </c>
      <c r="H348" s="43">
        <v>26</v>
      </c>
      <c r="I348" s="43" t="s">
        <v>7</v>
      </c>
      <c r="J348" s="43" t="s">
        <v>7</v>
      </c>
      <c r="K348" s="43" t="s">
        <v>7</v>
      </c>
      <c r="L348" s="43">
        <v>21</v>
      </c>
      <c r="M348" s="43" t="s">
        <v>7</v>
      </c>
      <c r="N348" s="43" t="s">
        <v>7</v>
      </c>
      <c r="O348" s="46">
        <f>SUM(D348:N348)</f>
        <v>66</v>
      </c>
      <c r="P348" s="44">
        <f>COUNT(D348:N348)</f>
        <v>3</v>
      </c>
      <c r="Q348" s="44">
        <f>IF(P348&lt;9,0,+SMALL(D348:N348,1))</f>
        <v>0</v>
      </c>
      <c r="R348" s="44">
        <f>IF(P348&lt;10,0,+SMALL(D348:N348,2))</f>
        <v>0</v>
      </c>
      <c r="S348" s="44">
        <f>IF(P348&lt;11,0,+SMALL(D348:N348,3))</f>
        <v>0</v>
      </c>
      <c r="T348" s="44">
        <f>IF(P348&lt;12,0,+SMALL(D348:N348,4))</f>
        <v>0</v>
      </c>
      <c r="U348" s="44">
        <f>O348-Q348-R348-S348</f>
        <v>66</v>
      </c>
      <c r="V348" s="44">
        <f>+IF(+COUNT(D348:N348)&gt;0,RANK(U348,$U$302:$U$379,0),"")</f>
        <v>47</v>
      </c>
      <c r="W348" s="45" t="str">
        <f>IF((OR(P348&gt;7,X348="C")),1," ")</f>
        <v> </v>
      </c>
      <c r="X348" s="43" t="s">
        <v>7</v>
      </c>
    </row>
    <row r="349" spans="1:24" ht="15">
      <c r="A349" s="98" t="s">
        <v>183</v>
      </c>
      <c r="B349" s="103" t="s">
        <v>184</v>
      </c>
      <c r="C349" s="100" t="s">
        <v>57</v>
      </c>
      <c r="D349" s="101" t="s">
        <v>7</v>
      </c>
      <c r="E349" s="102" t="s">
        <v>7</v>
      </c>
      <c r="F349" s="43">
        <v>38</v>
      </c>
      <c r="G349" s="43" t="s">
        <v>7</v>
      </c>
      <c r="H349" s="43">
        <v>24</v>
      </c>
      <c r="I349" s="43" t="s">
        <v>7</v>
      </c>
      <c r="J349" s="43" t="s">
        <v>7</v>
      </c>
      <c r="K349" s="43" t="s">
        <v>7</v>
      </c>
      <c r="L349" s="43" t="s">
        <v>7</v>
      </c>
      <c r="M349" s="43" t="s">
        <v>7</v>
      </c>
      <c r="N349" s="43" t="s">
        <v>7</v>
      </c>
      <c r="O349" s="46">
        <f>SUM(D349:N349)</f>
        <v>62</v>
      </c>
      <c r="P349" s="44">
        <f>COUNT(D349:N349)</f>
        <v>2</v>
      </c>
      <c r="Q349" s="44">
        <f>IF(P349&lt;9,0,+SMALL(D349:N349,1))</f>
        <v>0</v>
      </c>
      <c r="R349" s="44">
        <f>IF(P349&lt;10,0,+SMALL(D349:N349,2))</f>
        <v>0</v>
      </c>
      <c r="S349" s="44">
        <f>IF(P349&lt;11,0,+SMALL(D349:N349,3))</f>
        <v>0</v>
      </c>
      <c r="T349" s="44">
        <f>IF(P349&lt;12,0,+SMALL(D349:N349,4))</f>
        <v>0</v>
      </c>
      <c r="U349" s="44">
        <f>O349-Q349-R349-S349</f>
        <v>62</v>
      </c>
      <c r="V349" s="44">
        <f>+IF(+COUNT(D349:N349)&gt;0,RANK(U349,$U$302:$U$379,0),"")</f>
        <v>48</v>
      </c>
      <c r="W349" s="45" t="str">
        <f>IF((OR(P349&gt;7,X349="C")),1," ")</f>
        <v> </v>
      </c>
      <c r="X349" s="43" t="s">
        <v>7</v>
      </c>
    </row>
    <row r="350" spans="1:24" ht="15">
      <c r="A350" s="98" t="s">
        <v>190</v>
      </c>
      <c r="B350" s="103" t="s">
        <v>135</v>
      </c>
      <c r="C350" s="100" t="s">
        <v>60</v>
      </c>
      <c r="D350" s="101" t="s">
        <v>7</v>
      </c>
      <c r="E350" s="102">
        <v>19</v>
      </c>
      <c r="F350" s="43">
        <v>21</v>
      </c>
      <c r="G350" s="43" t="s">
        <v>7</v>
      </c>
      <c r="H350" s="43" t="s">
        <v>7</v>
      </c>
      <c r="I350" s="43" t="s">
        <v>7</v>
      </c>
      <c r="J350" s="43" t="s">
        <v>7</v>
      </c>
      <c r="K350" s="43" t="s">
        <v>7</v>
      </c>
      <c r="L350" s="43" t="s">
        <v>7</v>
      </c>
      <c r="M350" s="43">
        <v>22</v>
      </c>
      <c r="N350" s="43" t="s">
        <v>7</v>
      </c>
      <c r="O350" s="46">
        <f>SUM(D350:N350)</f>
        <v>62</v>
      </c>
      <c r="P350" s="44">
        <f>COUNT(D350:N350)</f>
        <v>3</v>
      </c>
      <c r="Q350" s="44">
        <f>IF(P350&lt;9,0,+SMALL(D350:N350,1))</f>
        <v>0</v>
      </c>
      <c r="R350" s="44">
        <f>IF(P350&lt;10,0,+SMALL(D350:N350,2))</f>
        <v>0</v>
      </c>
      <c r="S350" s="44">
        <f>IF(P350&lt;11,0,+SMALL(D350:N350,3))</f>
        <v>0</v>
      </c>
      <c r="T350" s="44">
        <f>IF(P350&lt;12,0,+SMALL(D350:N350,4))</f>
        <v>0</v>
      </c>
      <c r="U350" s="44">
        <f>O350-Q350-R350-S350</f>
        <v>62</v>
      </c>
      <c r="V350" s="44">
        <f>+IF(+COUNT(D350:N350)&gt;0,RANK(U350,$U$302:$U$379,0),"")</f>
        <v>48</v>
      </c>
      <c r="W350" s="45" t="str">
        <f>IF((OR(P350&gt;7,X350="C")),1," ")</f>
        <v> </v>
      </c>
      <c r="X350" s="43" t="s">
        <v>7</v>
      </c>
    </row>
    <row r="351" spans="1:24" ht="15">
      <c r="A351" s="98" t="s">
        <v>181</v>
      </c>
      <c r="B351" s="103" t="s">
        <v>182</v>
      </c>
      <c r="C351" s="100" t="s">
        <v>86</v>
      </c>
      <c r="D351" s="101" t="s">
        <v>7</v>
      </c>
      <c r="E351" s="102" t="s">
        <v>7</v>
      </c>
      <c r="F351" s="43" t="s">
        <v>7</v>
      </c>
      <c r="G351" s="43" t="s">
        <v>7</v>
      </c>
      <c r="H351" s="43" t="s">
        <v>7</v>
      </c>
      <c r="I351" s="43">
        <v>25</v>
      </c>
      <c r="J351" s="43" t="s">
        <v>7</v>
      </c>
      <c r="K351" s="43">
        <v>27</v>
      </c>
      <c r="L351" s="43" t="s">
        <v>7</v>
      </c>
      <c r="M351" s="43" t="s">
        <v>7</v>
      </c>
      <c r="N351" s="43" t="s">
        <v>7</v>
      </c>
      <c r="O351" s="46">
        <f>SUM(D351:N351)</f>
        <v>52</v>
      </c>
      <c r="P351" s="44">
        <f>COUNT(D351:N351)</f>
        <v>2</v>
      </c>
      <c r="Q351" s="44">
        <f>IF(P351&lt;9,0,+SMALL(D351:N351,1))</f>
        <v>0</v>
      </c>
      <c r="R351" s="44">
        <f>IF(P351&lt;10,0,+SMALL(D351:N351,2))</f>
        <v>0</v>
      </c>
      <c r="S351" s="44">
        <f>IF(P351&lt;11,0,+SMALL(D351:N351,3))</f>
        <v>0</v>
      </c>
      <c r="T351" s="44">
        <f>IF(P351&lt;12,0,+SMALL(D351:N351,4))</f>
        <v>0</v>
      </c>
      <c r="U351" s="44">
        <f>O351-Q351-R351-S351</f>
        <v>52</v>
      </c>
      <c r="V351" s="44">
        <f>+IF(+COUNT(D351:N351)&gt;0,RANK(U351,$U$302:$U$379,0),"")</f>
        <v>50</v>
      </c>
      <c r="W351" s="45" t="str">
        <f>IF((OR(P351&gt;7,X351="C")),1," ")</f>
        <v> </v>
      </c>
      <c r="X351" s="43" t="s">
        <v>7</v>
      </c>
    </row>
    <row r="352" spans="1:24" ht="15">
      <c r="A352" s="98" t="s">
        <v>180</v>
      </c>
      <c r="B352" s="103" t="s">
        <v>171</v>
      </c>
      <c r="C352" s="100" t="s">
        <v>40</v>
      </c>
      <c r="D352" s="101">
        <v>29</v>
      </c>
      <c r="E352" s="102" t="s">
        <v>7</v>
      </c>
      <c r="F352" s="43">
        <v>22</v>
      </c>
      <c r="G352" s="43" t="s">
        <v>7</v>
      </c>
      <c r="H352" s="43" t="s">
        <v>7</v>
      </c>
      <c r="I352" s="43" t="s">
        <v>7</v>
      </c>
      <c r="J352" s="43" t="s">
        <v>7</v>
      </c>
      <c r="K352" s="43" t="s">
        <v>7</v>
      </c>
      <c r="L352" s="43" t="s">
        <v>7</v>
      </c>
      <c r="M352" s="43" t="s">
        <v>7</v>
      </c>
      <c r="N352" s="43" t="s">
        <v>7</v>
      </c>
      <c r="O352" s="46">
        <f>SUM(D352:N352)</f>
        <v>51</v>
      </c>
      <c r="P352" s="44">
        <f>COUNT(D352:N352)</f>
        <v>2</v>
      </c>
      <c r="Q352" s="44">
        <f>IF(P352&lt;9,0,+SMALL(D352:N352,1))</f>
        <v>0</v>
      </c>
      <c r="R352" s="44">
        <f>IF(P352&lt;10,0,+SMALL(D352:N352,2))</f>
        <v>0</v>
      </c>
      <c r="S352" s="44">
        <f>IF(P352&lt;11,0,+SMALL(D352:N352,3))</f>
        <v>0</v>
      </c>
      <c r="T352" s="44">
        <f>IF(P352&lt;12,0,+SMALL(D352:N352,4))</f>
        <v>0</v>
      </c>
      <c r="U352" s="44">
        <f>O352-Q352-R352-S352</f>
        <v>51</v>
      </c>
      <c r="V352" s="44">
        <f>+IF(+COUNT(D352:N352)&gt;0,RANK(U352,$U$302:$U$379,0),"")</f>
        <v>51</v>
      </c>
      <c r="W352" s="45" t="str">
        <f>IF((OR(P352&gt;7,X352="C")),1," ")</f>
        <v> </v>
      </c>
      <c r="X352" s="43" t="s">
        <v>7</v>
      </c>
    </row>
    <row r="353" spans="1:24" ht="15">
      <c r="A353" s="98" t="s">
        <v>187</v>
      </c>
      <c r="B353" s="103" t="s">
        <v>188</v>
      </c>
      <c r="C353" s="100" t="s">
        <v>149</v>
      </c>
      <c r="D353" s="101" t="s">
        <v>7</v>
      </c>
      <c r="E353" s="102" t="s">
        <v>7</v>
      </c>
      <c r="F353" s="43" t="s">
        <v>7</v>
      </c>
      <c r="G353" s="43" t="s">
        <v>7</v>
      </c>
      <c r="H353" s="43" t="s">
        <v>7</v>
      </c>
      <c r="I353" s="43" t="s">
        <v>7</v>
      </c>
      <c r="J353" s="43" t="s">
        <v>7</v>
      </c>
      <c r="K353" s="43">
        <v>27</v>
      </c>
      <c r="L353" s="43">
        <v>22</v>
      </c>
      <c r="M353" s="43" t="s">
        <v>7</v>
      </c>
      <c r="N353" s="43" t="s">
        <v>7</v>
      </c>
      <c r="O353" s="46">
        <f>SUM(D353:N353)</f>
        <v>49</v>
      </c>
      <c r="P353" s="44">
        <f>COUNT(D353:N353)</f>
        <v>2</v>
      </c>
      <c r="Q353" s="44">
        <f>IF(P353&lt;9,0,+SMALL(D353:N353,1))</f>
        <v>0</v>
      </c>
      <c r="R353" s="44">
        <f>IF(P353&lt;10,0,+SMALL(D353:N353,2))</f>
        <v>0</v>
      </c>
      <c r="S353" s="44">
        <f>IF(P353&lt;11,0,+SMALL(D353:N353,3))</f>
        <v>0</v>
      </c>
      <c r="T353" s="44">
        <f>IF(P353&lt;12,0,+SMALL(D353:N353,4))</f>
        <v>0</v>
      </c>
      <c r="U353" s="44">
        <f>O353-Q353-R353-S353</f>
        <v>49</v>
      </c>
      <c r="V353" s="44">
        <f>+IF(+COUNT(D353:N353)&gt;0,RANK(U353,$U$302:$U$379,0),"")</f>
        <v>52</v>
      </c>
      <c r="W353" s="45" t="str">
        <f>IF((OR(P353&gt;7,X353="C")),1," ")</f>
        <v> </v>
      </c>
      <c r="X353" s="43" t="s">
        <v>7</v>
      </c>
    </row>
    <row r="354" spans="1:24" ht="15">
      <c r="A354" s="98" t="s">
        <v>189</v>
      </c>
      <c r="B354" s="103" t="s">
        <v>146</v>
      </c>
      <c r="C354" s="100" t="s">
        <v>86</v>
      </c>
      <c r="D354" s="101" t="s">
        <v>7</v>
      </c>
      <c r="E354" s="102" t="s">
        <v>7</v>
      </c>
      <c r="F354" s="43" t="s">
        <v>7</v>
      </c>
      <c r="G354" s="43" t="s">
        <v>7</v>
      </c>
      <c r="H354" s="43" t="s">
        <v>7</v>
      </c>
      <c r="I354" s="43">
        <v>30</v>
      </c>
      <c r="J354" s="43" t="s">
        <v>7</v>
      </c>
      <c r="K354" s="43" t="s">
        <v>7</v>
      </c>
      <c r="L354" s="43" t="s">
        <v>7</v>
      </c>
      <c r="M354" s="43" t="s">
        <v>7</v>
      </c>
      <c r="N354" s="43" t="s">
        <v>7</v>
      </c>
      <c r="O354" s="46">
        <f>SUM(D354:N354)</f>
        <v>30</v>
      </c>
      <c r="P354" s="44">
        <f>COUNT(D354:N354)</f>
        <v>1</v>
      </c>
      <c r="Q354" s="44">
        <f>IF(P354&lt;9,0,+SMALL(D354:N354,1))</f>
        <v>0</v>
      </c>
      <c r="R354" s="44">
        <f>IF(P354&lt;10,0,+SMALL(D354:N354,2))</f>
        <v>0</v>
      </c>
      <c r="S354" s="44">
        <f>IF(P354&lt;11,0,+SMALL(D354:N354,3))</f>
        <v>0</v>
      </c>
      <c r="T354" s="44">
        <f>IF(P354&lt;12,0,+SMALL(D354:N354,4))</f>
        <v>0</v>
      </c>
      <c r="U354" s="44">
        <f>O354-Q354-R354-S354</f>
        <v>30</v>
      </c>
      <c r="V354" s="44">
        <f>+IF(+COUNT(D354:N354)&gt;0,RANK(U354,$U$302:$U$379,0),"")</f>
        <v>53</v>
      </c>
      <c r="W354" s="45" t="str">
        <f>IF((OR(P354&gt;7,X354="C")),1," ")</f>
        <v> </v>
      </c>
      <c r="X354" s="43" t="s">
        <v>7</v>
      </c>
    </row>
    <row r="355" spans="1:24" ht="15">
      <c r="A355" s="98" t="s">
        <v>186</v>
      </c>
      <c r="B355" s="103" t="s">
        <v>135</v>
      </c>
      <c r="C355" s="100" t="s">
        <v>43</v>
      </c>
      <c r="D355" s="101" t="s">
        <v>7</v>
      </c>
      <c r="E355" s="102">
        <v>30</v>
      </c>
      <c r="F355" s="43" t="s">
        <v>7</v>
      </c>
      <c r="G355" s="43" t="s">
        <v>7</v>
      </c>
      <c r="H355" s="43" t="s">
        <v>7</v>
      </c>
      <c r="I355" s="43" t="s">
        <v>7</v>
      </c>
      <c r="J355" s="43" t="s">
        <v>7</v>
      </c>
      <c r="K355" s="43" t="s">
        <v>7</v>
      </c>
      <c r="L355" s="43" t="s">
        <v>7</v>
      </c>
      <c r="M355" s="43" t="s">
        <v>7</v>
      </c>
      <c r="N355" s="43" t="s">
        <v>7</v>
      </c>
      <c r="O355" s="46">
        <f>SUM(D355:N355)</f>
        <v>30</v>
      </c>
      <c r="P355" s="44">
        <f>COUNT(D355:N355)</f>
        <v>1</v>
      </c>
      <c r="Q355" s="44">
        <f>IF(P355&lt;9,0,+SMALL(D355:N355,1))</f>
        <v>0</v>
      </c>
      <c r="R355" s="44">
        <f>IF(P355&lt;10,0,+SMALL(D355:N355,2))</f>
        <v>0</v>
      </c>
      <c r="S355" s="44">
        <f>IF(P355&lt;11,0,+SMALL(D355:N355,3))</f>
        <v>0</v>
      </c>
      <c r="T355" s="44">
        <f>IF(P355&lt;12,0,+SMALL(D355:N355,4))</f>
        <v>0</v>
      </c>
      <c r="U355" s="44">
        <f>O355-Q355-R355-S355</f>
        <v>30</v>
      </c>
      <c r="V355" s="44">
        <f>+IF(+COUNT(D355:N355)&gt;0,RANK(U355,$U$302:$U$379,0),"")</f>
        <v>53</v>
      </c>
      <c r="W355" s="45" t="str">
        <f>IF((OR(P355&gt;7,X355="C")),1," ")</f>
        <v> </v>
      </c>
      <c r="X355" s="43" t="s">
        <v>7</v>
      </c>
    </row>
    <row r="356" spans="1:24" ht="15">
      <c r="A356" s="98" t="s">
        <v>195</v>
      </c>
      <c r="B356" s="103" t="s">
        <v>196</v>
      </c>
      <c r="C356" s="100" t="s">
        <v>60</v>
      </c>
      <c r="D356" s="101" t="s">
        <v>7</v>
      </c>
      <c r="E356" s="102" t="s">
        <v>7</v>
      </c>
      <c r="F356" s="43" t="s">
        <v>7</v>
      </c>
      <c r="G356" s="43" t="s">
        <v>7</v>
      </c>
      <c r="H356" s="43">
        <v>27</v>
      </c>
      <c r="I356" s="43" t="s">
        <v>7</v>
      </c>
      <c r="J356" s="43" t="s">
        <v>7</v>
      </c>
      <c r="K356" s="43" t="s">
        <v>7</v>
      </c>
      <c r="L356" s="43" t="s">
        <v>7</v>
      </c>
      <c r="M356" s="43" t="s">
        <v>7</v>
      </c>
      <c r="N356" s="43" t="s">
        <v>7</v>
      </c>
      <c r="O356" s="46">
        <f>SUM(D356:N356)</f>
        <v>27</v>
      </c>
      <c r="P356" s="44">
        <f>COUNT(D356:N356)</f>
        <v>1</v>
      </c>
      <c r="Q356" s="44">
        <f>IF(P356&lt;9,0,+SMALL(D356:N356,1))</f>
        <v>0</v>
      </c>
      <c r="R356" s="44">
        <f>IF(P356&lt;10,0,+SMALL(D356:N356,2))</f>
        <v>0</v>
      </c>
      <c r="S356" s="44">
        <f>IF(P356&lt;11,0,+SMALL(D356:N356,3))</f>
        <v>0</v>
      </c>
      <c r="T356" s="44">
        <f>IF(P356&lt;12,0,+SMALL(D356:N356,4))</f>
        <v>0</v>
      </c>
      <c r="U356" s="44">
        <f>O356-Q356-R356-S356</f>
        <v>27</v>
      </c>
      <c r="V356" s="44">
        <f>+IF(+COUNT(D356:N356)&gt;0,RANK(U356,$U$302:$U$379,0),"")</f>
        <v>55</v>
      </c>
      <c r="W356" s="45" t="str">
        <f>IF((OR(P356&gt;7,X356="C")),1," ")</f>
        <v> </v>
      </c>
      <c r="X356" s="43" t="s">
        <v>7</v>
      </c>
    </row>
    <row r="357" spans="1:24" ht="15">
      <c r="A357" s="98" t="s">
        <v>191</v>
      </c>
      <c r="B357" s="103" t="s">
        <v>177</v>
      </c>
      <c r="C357" s="100" t="s">
        <v>63</v>
      </c>
      <c r="D357" s="101">
        <v>26</v>
      </c>
      <c r="E357" s="102" t="s">
        <v>7</v>
      </c>
      <c r="F357" s="43" t="s">
        <v>7</v>
      </c>
      <c r="G357" s="43" t="s">
        <v>7</v>
      </c>
      <c r="H357" s="43" t="s">
        <v>7</v>
      </c>
      <c r="I357" s="43" t="s">
        <v>7</v>
      </c>
      <c r="J357" s="43" t="s">
        <v>7</v>
      </c>
      <c r="K357" s="43" t="s">
        <v>7</v>
      </c>
      <c r="L357" s="43" t="s">
        <v>7</v>
      </c>
      <c r="M357" s="43" t="s">
        <v>7</v>
      </c>
      <c r="N357" s="43" t="s">
        <v>7</v>
      </c>
      <c r="O357" s="46">
        <f>SUM(D357:N357)</f>
        <v>26</v>
      </c>
      <c r="P357" s="44">
        <f>COUNT(D357:N357)</f>
        <v>1</v>
      </c>
      <c r="Q357" s="44">
        <f>IF(P357&lt;9,0,+SMALL(D357:N357,1))</f>
        <v>0</v>
      </c>
      <c r="R357" s="44">
        <f>IF(P357&lt;10,0,+SMALL(D357:N357,2))</f>
        <v>0</v>
      </c>
      <c r="S357" s="44">
        <f>IF(P357&lt;11,0,+SMALL(D357:N357,3))</f>
        <v>0</v>
      </c>
      <c r="T357" s="44">
        <f>IF(P357&lt;12,0,+SMALL(D357:N357,4))</f>
        <v>0</v>
      </c>
      <c r="U357" s="44">
        <f>O357-Q357-R357-S357</f>
        <v>26</v>
      </c>
      <c r="V357" s="44">
        <f>+IF(+COUNT(D357:N357)&gt;0,RANK(U357,$U$302:$U$379,0),"")</f>
        <v>56</v>
      </c>
      <c r="W357" s="45" t="str">
        <f>IF((OR(P357&gt;7,X357="C")),1," ")</f>
        <v> </v>
      </c>
      <c r="X357" s="43" t="s">
        <v>7</v>
      </c>
    </row>
    <row r="358" spans="1:24" ht="15">
      <c r="A358" s="98" t="s">
        <v>198</v>
      </c>
      <c r="B358" s="103" t="s">
        <v>105</v>
      </c>
      <c r="C358" s="100" t="s">
        <v>86</v>
      </c>
      <c r="D358" s="101" t="s">
        <v>7</v>
      </c>
      <c r="E358" s="102" t="s">
        <v>7</v>
      </c>
      <c r="F358" s="43" t="s">
        <v>7</v>
      </c>
      <c r="G358" s="43" t="s">
        <v>7</v>
      </c>
      <c r="H358" s="43" t="s">
        <v>7</v>
      </c>
      <c r="I358" s="43">
        <v>26</v>
      </c>
      <c r="J358" s="43" t="s">
        <v>7</v>
      </c>
      <c r="K358" s="43" t="s">
        <v>7</v>
      </c>
      <c r="L358" s="43" t="s">
        <v>7</v>
      </c>
      <c r="M358" s="43" t="s">
        <v>7</v>
      </c>
      <c r="N358" s="43" t="s">
        <v>7</v>
      </c>
      <c r="O358" s="46">
        <f>SUM(D358:N358)</f>
        <v>26</v>
      </c>
      <c r="P358" s="44">
        <f>COUNT(D358:N358)</f>
        <v>1</v>
      </c>
      <c r="Q358" s="44">
        <f>IF(P358&lt;9,0,+SMALL(D358:N358,1))</f>
        <v>0</v>
      </c>
      <c r="R358" s="44">
        <f>IF(P358&lt;10,0,+SMALL(D358:N358,2))</f>
        <v>0</v>
      </c>
      <c r="S358" s="44">
        <f>IF(P358&lt;11,0,+SMALL(D358:N358,3))</f>
        <v>0</v>
      </c>
      <c r="T358" s="44">
        <f>IF(P358&lt;12,0,+SMALL(D358:N358,4))</f>
        <v>0</v>
      </c>
      <c r="U358" s="44">
        <f>O358-Q358-R358-S358</f>
        <v>26</v>
      </c>
      <c r="V358" s="44">
        <f>+IF(+COUNT(D358:N358)&gt;0,RANK(U358,$U$302:$U$379,0),"")</f>
        <v>56</v>
      </c>
      <c r="W358" s="45" t="str">
        <f>IF((OR(P358&gt;7,X358="C")),1," ")</f>
        <v> </v>
      </c>
      <c r="X358" s="43" t="s">
        <v>7</v>
      </c>
    </row>
    <row r="359" spans="1:24" ht="15">
      <c r="A359" s="98" t="s">
        <v>199</v>
      </c>
      <c r="B359" s="103" t="s">
        <v>200</v>
      </c>
      <c r="C359" s="100" t="s">
        <v>201</v>
      </c>
      <c r="D359" s="101" t="s">
        <v>7</v>
      </c>
      <c r="E359" s="102" t="s">
        <v>7</v>
      </c>
      <c r="F359" s="43">
        <v>21</v>
      </c>
      <c r="G359" s="43" t="s">
        <v>7</v>
      </c>
      <c r="H359" s="43" t="s">
        <v>7</v>
      </c>
      <c r="I359" s="43" t="s">
        <v>7</v>
      </c>
      <c r="J359" s="43" t="s">
        <v>7</v>
      </c>
      <c r="K359" s="43" t="s">
        <v>7</v>
      </c>
      <c r="L359" s="43" t="s">
        <v>7</v>
      </c>
      <c r="M359" s="43" t="s">
        <v>7</v>
      </c>
      <c r="N359" s="43" t="s">
        <v>7</v>
      </c>
      <c r="O359" s="46">
        <f>SUM(D359:N359)</f>
        <v>21</v>
      </c>
      <c r="P359" s="44">
        <f>COUNT(D359:N359)</f>
        <v>1</v>
      </c>
      <c r="Q359" s="44">
        <f>IF(P359&lt;9,0,+SMALL(D359:N359,1))</f>
        <v>0</v>
      </c>
      <c r="R359" s="44">
        <f>IF(P359&lt;10,0,+SMALL(D359:N359,2))</f>
        <v>0</v>
      </c>
      <c r="S359" s="44">
        <f>IF(P359&lt;11,0,+SMALL(D359:N359,3))</f>
        <v>0</v>
      </c>
      <c r="T359" s="44">
        <f>IF(P359&lt;12,0,+SMALL(D359:N359,4))</f>
        <v>0</v>
      </c>
      <c r="U359" s="44">
        <f>O359-Q359-R359-S359</f>
        <v>21</v>
      </c>
      <c r="V359" s="44">
        <f>+IF(+COUNT(D359:N359)&gt;0,RANK(U359,$U$302:$U$379,0),"")</f>
        <v>58</v>
      </c>
      <c r="W359" s="45" t="str">
        <f>IF((OR(P359&gt;7,X359="C")),1," ")</f>
        <v> </v>
      </c>
      <c r="X359" s="43" t="s">
        <v>7</v>
      </c>
    </row>
    <row r="360" spans="1:24" ht="15">
      <c r="A360" s="98" t="s">
        <v>192</v>
      </c>
      <c r="B360" s="103" t="s">
        <v>193</v>
      </c>
      <c r="C360" s="100" t="s">
        <v>194</v>
      </c>
      <c r="D360" s="101" t="s">
        <v>7</v>
      </c>
      <c r="E360" s="102" t="s">
        <v>7</v>
      </c>
      <c r="F360" s="43" t="s">
        <v>7</v>
      </c>
      <c r="G360" s="43" t="s">
        <v>7</v>
      </c>
      <c r="H360" s="43">
        <v>21</v>
      </c>
      <c r="I360" s="43" t="s">
        <v>7</v>
      </c>
      <c r="J360" s="43" t="s">
        <v>7</v>
      </c>
      <c r="K360" s="43" t="s">
        <v>7</v>
      </c>
      <c r="L360" s="43" t="s">
        <v>7</v>
      </c>
      <c r="M360" s="43" t="s">
        <v>7</v>
      </c>
      <c r="N360" s="43" t="s">
        <v>7</v>
      </c>
      <c r="O360" s="46">
        <f>SUM(D360:N360)</f>
        <v>21</v>
      </c>
      <c r="P360" s="44">
        <f>COUNT(D360:N360)</f>
        <v>1</v>
      </c>
      <c r="Q360" s="44">
        <f>IF(P360&lt;9,0,+SMALL(D360:N360,1))</f>
        <v>0</v>
      </c>
      <c r="R360" s="44">
        <f>IF(P360&lt;10,0,+SMALL(D360:N360,2))</f>
        <v>0</v>
      </c>
      <c r="S360" s="44">
        <f>IF(P360&lt;11,0,+SMALL(D360:N360,3))</f>
        <v>0</v>
      </c>
      <c r="T360" s="44">
        <f>IF(P360&lt;12,0,+SMALL(D360:N360,4))</f>
        <v>0</v>
      </c>
      <c r="U360" s="44">
        <f>O360-Q360-R360-S360</f>
        <v>21</v>
      </c>
      <c r="V360" s="44">
        <f>+IF(+COUNT(D360:N360)&gt;0,RANK(U360,$U$302:$U$379,0),"")</f>
        <v>58</v>
      </c>
      <c r="W360" s="45" t="str">
        <f>IF((OR(P360&gt;7,X360="C")),1," ")</f>
        <v> </v>
      </c>
      <c r="X360" s="43" t="s">
        <v>7</v>
      </c>
    </row>
    <row r="361" spans="1:24" ht="15">
      <c r="A361" s="98" t="s">
        <v>197</v>
      </c>
      <c r="B361" s="103" t="s">
        <v>154</v>
      </c>
      <c r="C361" s="100" t="s">
        <v>86</v>
      </c>
      <c r="D361" s="101" t="s">
        <v>7</v>
      </c>
      <c r="E361" s="102" t="s">
        <v>7</v>
      </c>
      <c r="F361" s="43" t="s">
        <v>7</v>
      </c>
      <c r="G361" s="43">
        <v>17</v>
      </c>
      <c r="H361" s="43" t="s">
        <v>7</v>
      </c>
      <c r="I361" s="43" t="s">
        <v>7</v>
      </c>
      <c r="J361" s="43" t="s">
        <v>7</v>
      </c>
      <c r="K361" s="43" t="s">
        <v>7</v>
      </c>
      <c r="L361" s="43" t="s">
        <v>7</v>
      </c>
      <c r="M361" s="43" t="s">
        <v>7</v>
      </c>
      <c r="N361" s="43" t="s">
        <v>7</v>
      </c>
      <c r="O361" s="46">
        <f>SUM(D361:N361)</f>
        <v>17</v>
      </c>
      <c r="P361" s="44">
        <f>COUNT(D361:N361)</f>
        <v>1</v>
      </c>
      <c r="Q361" s="44">
        <f>IF(P361&lt;9,0,+SMALL(D361:N361,1))</f>
        <v>0</v>
      </c>
      <c r="R361" s="44">
        <f>IF(P361&lt;10,0,+SMALL(D361:N361,2))</f>
        <v>0</v>
      </c>
      <c r="S361" s="44">
        <f>IF(P361&lt;11,0,+SMALL(D361:N361,3))</f>
        <v>0</v>
      </c>
      <c r="T361" s="44">
        <f>IF(P361&lt;12,0,+SMALL(D361:N361,4))</f>
        <v>0</v>
      </c>
      <c r="U361" s="44">
        <f>O361-Q361-R361-S361</f>
        <v>17</v>
      </c>
      <c r="V361" s="44">
        <f>+IF(+COUNT(D361:N361)&gt;0,RANK(U361,$U$302:$U$379,0),"")</f>
        <v>60</v>
      </c>
      <c r="W361" s="45" t="str">
        <f>IF((OR(P361&gt;7,X361="C")),1," ")</f>
        <v> </v>
      </c>
      <c r="X361" s="43" t="s">
        <v>7</v>
      </c>
    </row>
    <row r="362" spans="1:24" ht="15">
      <c r="A362" s="98" t="s">
        <v>202</v>
      </c>
      <c r="B362" s="103" t="s">
        <v>203</v>
      </c>
      <c r="C362" s="100" t="s">
        <v>75</v>
      </c>
      <c r="D362" s="101" t="s">
        <v>7</v>
      </c>
      <c r="E362" s="102" t="s">
        <v>7</v>
      </c>
      <c r="F362" s="43" t="s">
        <v>7</v>
      </c>
      <c r="G362" s="43" t="s">
        <v>7</v>
      </c>
      <c r="H362" s="43" t="s">
        <v>7</v>
      </c>
      <c r="I362" s="43" t="s">
        <v>7</v>
      </c>
      <c r="J362" s="43" t="s">
        <v>7</v>
      </c>
      <c r="K362" s="43" t="s">
        <v>7</v>
      </c>
      <c r="L362" s="43" t="s">
        <v>7</v>
      </c>
      <c r="M362" s="43" t="s">
        <v>7</v>
      </c>
      <c r="N362" s="43" t="s">
        <v>7</v>
      </c>
      <c r="O362" s="46">
        <f>SUM(D362:N362)</f>
        <v>0</v>
      </c>
      <c r="P362" s="44">
        <f>COUNT(D362:N362)</f>
        <v>0</v>
      </c>
      <c r="Q362" s="44">
        <f>IF(P362&lt;9,0,+SMALL(D362:N362,1))</f>
        <v>0</v>
      </c>
      <c r="R362" s="44">
        <f>IF(P362&lt;10,0,+SMALL(D362:N362,2))</f>
        <v>0</v>
      </c>
      <c r="S362" s="44">
        <f>IF(P362&lt;11,0,+SMALL(D362:N362,3))</f>
        <v>0</v>
      </c>
      <c r="T362" s="44">
        <f>IF(P362&lt;12,0,+SMALL(D362:N362,4))</f>
        <v>0</v>
      </c>
      <c r="U362" s="44">
        <f>O362-Q362-R362-S362</f>
        <v>0</v>
      </c>
      <c r="V362" s="44">
        <f>+IF(+COUNT(D362:N362)&gt;0,RANK(U362,$U$302:$U$379,0),"")</f>
      </c>
      <c r="W362" s="45" t="str">
        <f>IF((OR(P362&gt;7,X362="C")),1," ")</f>
        <v> </v>
      </c>
      <c r="X362" s="43" t="s">
        <v>7</v>
      </c>
    </row>
    <row r="363" spans="1:24" ht="15">
      <c r="A363" s="98" t="s">
        <v>204</v>
      </c>
      <c r="B363" s="103" t="s">
        <v>174</v>
      </c>
      <c r="C363" s="100" t="s">
        <v>201</v>
      </c>
      <c r="D363" s="101" t="s">
        <v>7</v>
      </c>
      <c r="E363" s="102" t="s">
        <v>7</v>
      </c>
      <c r="F363" s="43" t="s">
        <v>7</v>
      </c>
      <c r="G363" s="43" t="s">
        <v>7</v>
      </c>
      <c r="H363" s="43" t="s">
        <v>7</v>
      </c>
      <c r="I363" s="43" t="s">
        <v>7</v>
      </c>
      <c r="J363" s="43" t="s">
        <v>7</v>
      </c>
      <c r="K363" s="43" t="s">
        <v>7</v>
      </c>
      <c r="L363" s="43" t="s">
        <v>7</v>
      </c>
      <c r="M363" s="43" t="s">
        <v>7</v>
      </c>
      <c r="N363" s="43" t="s">
        <v>7</v>
      </c>
      <c r="O363" s="46">
        <f>SUM(D363:N363)</f>
        <v>0</v>
      </c>
      <c r="P363" s="44">
        <f>COUNT(D363:N363)</f>
        <v>0</v>
      </c>
      <c r="Q363" s="44">
        <f>IF(P363&lt;9,0,+SMALL(D363:N363,1))</f>
        <v>0</v>
      </c>
      <c r="R363" s="44">
        <f>IF(P363&lt;10,0,+SMALL(D363:N363,2))</f>
        <v>0</v>
      </c>
      <c r="S363" s="44">
        <f>IF(P363&lt;11,0,+SMALL(D363:N363,3))</f>
        <v>0</v>
      </c>
      <c r="T363" s="44">
        <f>IF(P363&lt;12,0,+SMALL(D363:N363,4))</f>
        <v>0</v>
      </c>
      <c r="U363" s="44">
        <f>O363-Q363-R363-S363</f>
        <v>0</v>
      </c>
      <c r="V363" s="44">
        <f>+IF(+COUNT(D363:N363)&gt;0,RANK(U363,$U$302:$U$379,0),"")</f>
      </c>
      <c r="W363" s="45" t="str">
        <f>IF((OR(P363&gt;7,X363="C")),1," ")</f>
        <v> </v>
      </c>
      <c r="X363" s="43" t="s">
        <v>7</v>
      </c>
    </row>
    <row r="364" spans="1:24" ht="15">
      <c r="A364" s="98" t="s">
        <v>205</v>
      </c>
      <c r="B364" s="103" t="s">
        <v>206</v>
      </c>
      <c r="C364" s="100" t="s">
        <v>194</v>
      </c>
      <c r="D364" s="101" t="s">
        <v>7</v>
      </c>
      <c r="E364" s="102" t="s">
        <v>7</v>
      </c>
      <c r="F364" s="43" t="s">
        <v>7</v>
      </c>
      <c r="G364" s="43" t="s">
        <v>7</v>
      </c>
      <c r="H364" s="43" t="s">
        <v>7</v>
      </c>
      <c r="I364" s="43" t="s">
        <v>7</v>
      </c>
      <c r="J364" s="43" t="s">
        <v>7</v>
      </c>
      <c r="K364" s="43" t="s">
        <v>7</v>
      </c>
      <c r="L364" s="43" t="s">
        <v>7</v>
      </c>
      <c r="M364" s="43" t="s">
        <v>7</v>
      </c>
      <c r="N364" s="43" t="s">
        <v>7</v>
      </c>
      <c r="O364" s="46">
        <f>SUM(D364:N364)</f>
        <v>0</v>
      </c>
      <c r="P364" s="44">
        <f>COUNT(D364:N364)</f>
        <v>0</v>
      </c>
      <c r="Q364" s="44">
        <f>IF(P364&lt;9,0,+SMALL(D364:N364,1))</f>
        <v>0</v>
      </c>
      <c r="R364" s="44">
        <f>IF(P364&lt;10,0,+SMALL(D364:N364,2))</f>
        <v>0</v>
      </c>
      <c r="S364" s="44">
        <f>IF(P364&lt;11,0,+SMALL(D364:N364,3))</f>
        <v>0</v>
      </c>
      <c r="T364" s="44">
        <f>IF(P364&lt;12,0,+SMALL(D364:N364,4))</f>
        <v>0</v>
      </c>
      <c r="U364" s="44">
        <f>O364-Q364-R364-S364</f>
        <v>0</v>
      </c>
      <c r="V364" s="44">
        <f>+IF(+COUNT(D364:N364)&gt;0,RANK(U364,$U$302:$U$379,0),"")</f>
      </c>
      <c r="W364" s="45" t="str">
        <f>IF((OR(P364&gt;7,X364="C")),1," ")</f>
        <v> </v>
      </c>
      <c r="X364" s="43" t="s">
        <v>7</v>
      </c>
    </row>
    <row r="365" spans="1:24" ht="15">
      <c r="A365" s="98" t="s">
        <v>205</v>
      </c>
      <c r="B365" s="103" t="s">
        <v>206</v>
      </c>
      <c r="C365" s="100" t="s">
        <v>68</v>
      </c>
      <c r="D365" s="101" t="s">
        <v>7</v>
      </c>
      <c r="E365" s="102" t="s">
        <v>7</v>
      </c>
      <c r="F365" s="43" t="s">
        <v>7</v>
      </c>
      <c r="G365" s="43" t="s">
        <v>7</v>
      </c>
      <c r="H365" s="43" t="s">
        <v>7</v>
      </c>
      <c r="I365" s="43" t="s">
        <v>7</v>
      </c>
      <c r="J365" s="43" t="s">
        <v>7</v>
      </c>
      <c r="K365" s="43" t="s">
        <v>7</v>
      </c>
      <c r="L365" s="43" t="s">
        <v>7</v>
      </c>
      <c r="M365" s="43" t="s">
        <v>7</v>
      </c>
      <c r="N365" s="43" t="s">
        <v>7</v>
      </c>
      <c r="O365" s="46">
        <f>SUM(D365:N365)</f>
        <v>0</v>
      </c>
      <c r="P365" s="44">
        <f>COUNT(D365:N365)</f>
        <v>0</v>
      </c>
      <c r="Q365" s="44">
        <f>IF(P365&lt;9,0,+SMALL(D365:N365,1))</f>
        <v>0</v>
      </c>
      <c r="R365" s="44">
        <f>IF(P365&lt;10,0,+SMALL(D365:N365,2))</f>
        <v>0</v>
      </c>
      <c r="S365" s="44">
        <f>IF(P365&lt;11,0,+SMALL(D365:N365,3))</f>
        <v>0</v>
      </c>
      <c r="T365" s="44">
        <f>IF(P365&lt;12,0,+SMALL(D365:N365,4))</f>
        <v>0</v>
      </c>
      <c r="U365" s="44">
        <f>O365-Q365-R365-S365</f>
        <v>0</v>
      </c>
      <c r="V365" s="44">
        <f>+IF(+COUNT(D365:N365)&gt;0,RANK(U365,$U$302:$U$379,0),"")</f>
      </c>
      <c r="W365" s="45" t="str">
        <f>IF((OR(P365&gt;7,X365="C")),1," ")</f>
        <v> </v>
      </c>
      <c r="X365" s="43" t="s">
        <v>7</v>
      </c>
    </row>
    <row r="366" spans="1:24" ht="15">
      <c r="A366" s="98" t="s">
        <v>207</v>
      </c>
      <c r="B366" s="103" t="s">
        <v>203</v>
      </c>
      <c r="C366" s="100" t="s">
        <v>75</v>
      </c>
      <c r="D366" s="101" t="s">
        <v>7</v>
      </c>
      <c r="E366" s="102" t="s">
        <v>7</v>
      </c>
      <c r="F366" s="43" t="s">
        <v>7</v>
      </c>
      <c r="G366" s="43" t="s">
        <v>7</v>
      </c>
      <c r="H366" s="43" t="s">
        <v>7</v>
      </c>
      <c r="I366" s="43" t="s">
        <v>7</v>
      </c>
      <c r="J366" s="43" t="s">
        <v>7</v>
      </c>
      <c r="K366" s="43" t="s">
        <v>7</v>
      </c>
      <c r="L366" s="43" t="s">
        <v>7</v>
      </c>
      <c r="M366" s="43" t="s">
        <v>7</v>
      </c>
      <c r="N366" s="43" t="s">
        <v>7</v>
      </c>
      <c r="O366" s="46">
        <f>SUM(D366:N366)</f>
        <v>0</v>
      </c>
      <c r="P366" s="44">
        <f>COUNT(D366:N366)</f>
        <v>0</v>
      </c>
      <c r="Q366" s="44">
        <f>IF(P366&lt;9,0,+SMALL(D366:N366,1))</f>
        <v>0</v>
      </c>
      <c r="R366" s="44">
        <f>IF(P366&lt;10,0,+SMALL(D366:N366,2))</f>
        <v>0</v>
      </c>
      <c r="S366" s="44">
        <f>IF(P366&lt;11,0,+SMALL(D366:N366,3))</f>
        <v>0</v>
      </c>
      <c r="T366" s="44">
        <f>IF(P366&lt;12,0,+SMALL(D366:N366,4))</f>
        <v>0</v>
      </c>
      <c r="U366" s="44">
        <f>O366-Q366-R366-S366</f>
        <v>0</v>
      </c>
      <c r="V366" s="44">
        <f>+IF(+COUNT(D366:N366)&gt;0,RANK(U366,$U$302:$U$379,0),"")</f>
      </c>
      <c r="W366" s="45" t="str">
        <f>IF((OR(P366&gt;7,X366="C")),1," ")</f>
        <v> </v>
      </c>
      <c r="X366" s="43" t="s">
        <v>7</v>
      </c>
    </row>
    <row r="367" spans="1:24" ht="15">
      <c r="A367" s="106" t="s">
        <v>7</v>
      </c>
      <c r="B367" s="107" t="s">
        <v>7</v>
      </c>
      <c r="C367" s="106" t="s">
        <v>7</v>
      </c>
      <c r="D367" s="101" t="s">
        <v>7</v>
      </c>
      <c r="E367" s="102" t="s">
        <v>7</v>
      </c>
      <c r="F367" s="43" t="s">
        <v>7</v>
      </c>
      <c r="G367" s="43" t="s">
        <v>7</v>
      </c>
      <c r="H367" s="43" t="s">
        <v>7</v>
      </c>
      <c r="I367" s="43" t="s">
        <v>7</v>
      </c>
      <c r="J367" s="43" t="s">
        <v>7</v>
      </c>
      <c r="K367" s="43" t="s">
        <v>7</v>
      </c>
      <c r="L367" s="43" t="s">
        <v>7</v>
      </c>
      <c r="M367" s="43" t="s">
        <v>7</v>
      </c>
      <c r="N367" s="43" t="s">
        <v>7</v>
      </c>
      <c r="O367" s="43"/>
      <c r="P367" s="43"/>
      <c r="Q367" s="46" t="s">
        <v>7</v>
      </c>
      <c r="R367" s="46" t="s">
        <v>7</v>
      </c>
      <c r="S367" s="46" t="s">
        <v>7</v>
      </c>
      <c r="T367" s="46" t="s">
        <v>7</v>
      </c>
      <c r="U367" s="46" t="s">
        <v>7</v>
      </c>
      <c r="V367" s="43"/>
      <c r="W367" s="45"/>
      <c r="X367" s="43" t="s">
        <v>7</v>
      </c>
    </row>
    <row r="368" spans="1:24" ht="15">
      <c r="A368" s="106" t="s">
        <v>7</v>
      </c>
      <c r="B368" s="107" t="s">
        <v>7</v>
      </c>
      <c r="C368" s="106" t="s">
        <v>7</v>
      </c>
      <c r="D368" s="101" t="s">
        <v>7</v>
      </c>
      <c r="E368" s="102" t="s">
        <v>7</v>
      </c>
      <c r="F368" s="43" t="s">
        <v>7</v>
      </c>
      <c r="G368" s="43" t="s">
        <v>7</v>
      </c>
      <c r="H368" s="43" t="s">
        <v>7</v>
      </c>
      <c r="I368" s="43" t="s">
        <v>7</v>
      </c>
      <c r="J368" s="43" t="s">
        <v>7</v>
      </c>
      <c r="K368" s="43" t="s">
        <v>7</v>
      </c>
      <c r="L368" s="43" t="s">
        <v>7</v>
      </c>
      <c r="M368" s="43" t="s">
        <v>7</v>
      </c>
      <c r="N368" s="43" t="s">
        <v>7</v>
      </c>
      <c r="O368" s="43"/>
      <c r="P368" s="43"/>
      <c r="Q368" s="46" t="s">
        <v>7</v>
      </c>
      <c r="R368" s="46" t="s">
        <v>7</v>
      </c>
      <c r="S368" s="46" t="s">
        <v>7</v>
      </c>
      <c r="T368" s="46" t="s">
        <v>7</v>
      </c>
      <c r="U368" s="46" t="s">
        <v>7</v>
      </c>
      <c r="V368" s="43"/>
      <c r="W368" s="45"/>
      <c r="X368" s="43" t="s">
        <v>7</v>
      </c>
    </row>
    <row r="369" spans="1:24" ht="15">
      <c r="A369" s="106" t="s">
        <v>7</v>
      </c>
      <c r="B369" s="107" t="s">
        <v>7</v>
      </c>
      <c r="C369" s="106" t="s">
        <v>7</v>
      </c>
      <c r="D369" s="101" t="s">
        <v>7</v>
      </c>
      <c r="E369" s="102" t="s">
        <v>7</v>
      </c>
      <c r="F369" s="43" t="s">
        <v>7</v>
      </c>
      <c r="G369" s="43" t="s">
        <v>7</v>
      </c>
      <c r="H369" s="43" t="s">
        <v>7</v>
      </c>
      <c r="I369" s="43" t="s">
        <v>7</v>
      </c>
      <c r="J369" s="43" t="s">
        <v>7</v>
      </c>
      <c r="K369" s="43" t="s">
        <v>7</v>
      </c>
      <c r="L369" s="43" t="s">
        <v>7</v>
      </c>
      <c r="M369" s="43" t="s">
        <v>7</v>
      </c>
      <c r="N369" s="43" t="s">
        <v>7</v>
      </c>
      <c r="O369" s="43"/>
      <c r="P369" s="43"/>
      <c r="Q369" s="46" t="s">
        <v>7</v>
      </c>
      <c r="R369" s="46" t="s">
        <v>7</v>
      </c>
      <c r="S369" s="46" t="s">
        <v>7</v>
      </c>
      <c r="T369" s="46" t="s">
        <v>7</v>
      </c>
      <c r="U369" s="46" t="s">
        <v>7</v>
      </c>
      <c r="V369" s="43"/>
      <c r="W369" s="45"/>
      <c r="X369" s="43" t="s">
        <v>7</v>
      </c>
    </row>
    <row r="370" spans="1:24" ht="15">
      <c r="A370" s="106" t="s">
        <v>7</v>
      </c>
      <c r="B370" s="107" t="s">
        <v>7</v>
      </c>
      <c r="C370" s="106" t="s">
        <v>7</v>
      </c>
      <c r="D370" s="101" t="s">
        <v>7</v>
      </c>
      <c r="E370" s="102" t="s">
        <v>7</v>
      </c>
      <c r="F370" s="43" t="s">
        <v>7</v>
      </c>
      <c r="G370" s="43" t="s">
        <v>7</v>
      </c>
      <c r="H370" s="43" t="s">
        <v>7</v>
      </c>
      <c r="I370" s="43" t="s">
        <v>7</v>
      </c>
      <c r="J370" s="43" t="s">
        <v>7</v>
      </c>
      <c r="K370" s="43" t="s">
        <v>7</v>
      </c>
      <c r="L370" s="43" t="s">
        <v>7</v>
      </c>
      <c r="M370" s="43" t="s">
        <v>7</v>
      </c>
      <c r="N370" s="43" t="s">
        <v>7</v>
      </c>
      <c r="O370" s="43"/>
      <c r="P370" s="43"/>
      <c r="Q370" s="46" t="s">
        <v>7</v>
      </c>
      <c r="R370" s="46" t="s">
        <v>7</v>
      </c>
      <c r="S370" s="46" t="s">
        <v>7</v>
      </c>
      <c r="T370" s="46" t="s">
        <v>7</v>
      </c>
      <c r="U370" s="46" t="s">
        <v>7</v>
      </c>
      <c r="V370" s="43"/>
      <c r="W370" s="45"/>
      <c r="X370" s="43" t="s">
        <v>7</v>
      </c>
    </row>
    <row r="371" spans="1:24" ht="15">
      <c r="A371" s="122" t="s">
        <v>7</v>
      </c>
      <c r="B371" s="123" t="s">
        <v>7</v>
      </c>
      <c r="C371" s="122" t="s">
        <v>7</v>
      </c>
      <c r="D371" s="117" t="s">
        <v>7</v>
      </c>
      <c r="E371" s="43" t="s">
        <v>7</v>
      </c>
      <c r="F371" s="43" t="s">
        <v>7</v>
      </c>
      <c r="G371" s="43" t="s">
        <v>7</v>
      </c>
      <c r="H371" s="43" t="s">
        <v>7</v>
      </c>
      <c r="I371" s="43" t="s">
        <v>7</v>
      </c>
      <c r="J371" s="43" t="s">
        <v>7</v>
      </c>
      <c r="K371" s="43" t="s">
        <v>7</v>
      </c>
      <c r="L371" s="43" t="s">
        <v>7</v>
      </c>
      <c r="M371" s="43" t="s">
        <v>7</v>
      </c>
      <c r="N371" s="43" t="s">
        <v>7</v>
      </c>
      <c r="O371" s="43"/>
      <c r="P371" s="43"/>
      <c r="Q371" s="46" t="s">
        <v>7</v>
      </c>
      <c r="R371" s="46" t="s">
        <v>7</v>
      </c>
      <c r="S371" s="46" t="s">
        <v>7</v>
      </c>
      <c r="T371" s="46" t="s">
        <v>7</v>
      </c>
      <c r="U371" s="46" t="s">
        <v>7</v>
      </c>
      <c r="V371" s="43"/>
      <c r="W371" s="45"/>
      <c r="X371" s="43" t="s">
        <v>7</v>
      </c>
    </row>
    <row r="372" spans="1:24" ht="15">
      <c r="A372" s="124" t="s">
        <v>7</v>
      </c>
      <c r="B372" s="125" t="s">
        <v>7</v>
      </c>
      <c r="C372" s="122" t="s">
        <v>7</v>
      </c>
      <c r="D372" s="43" t="s">
        <v>7</v>
      </c>
      <c r="E372" s="43" t="s">
        <v>7</v>
      </c>
      <c r="F372" s="43" t="s">
        <v>7</v>
      </c>
      <c r="G372" s="43" t="s">
        <v>7</v>
      </c>
      <c r="H372" s="43" t="s">
        <v>7</v>
      </c>
      <c r="I372" s="43" t="s">
        <v>7</v>
      </c>
      <c r="J372" s="43" t="s">
        <v>7</v>
      </c>
      <c r="K372" s="43" t="s">
        <v>7</v>
      </c>
      <c r="L372" s="43" t="s">
        <v>7</v>
      </c>
      <c r="M372" s="43" t="s">
        <v>7</v>
      </c>
      <c r="N372" s="43" t="s">
        <v>7</v>
      </c>
      <c r="O372" s="43"/>
      <c r="P372" s="43"/>
      <c r="Q372" s="46" t="s">
        <v>7</v>
      </c>
      <c r="R372" s="46" t="s">
        <v>7</v>
      </c>
      <c r="S372" s="46" t="s">
        <v>7</v>
      </c>
      <c r="T372" s="46" t="s">
        <v>7</v>
      </c>
      <c r="U372" s="46" t="s">
        <v>7</v>
      </c>
      <c r="V372" s="43"/>
      <c r="W372" s="45"/>
      <c r="X372" s="43" t="s">
        <v>7</v>
      </c>
    </row>
    <row r="373" spans="1:24" ht="15">
      <c r="A373" s="42" t="s">
        <v>7</v>
      </c>
      <c r="B373" s="42" t="s">
        <v>7</v>
      </c>
      <c r="C373" s="42" t="s">
        <v>7</v>
      </c>
      <c r="D373" s="43" t="s">
        <v>7</v>
      </c>
      <c r="E373" s="43" t="s">
        <v>7</v>
      </c>
      <c r="F373" s="43" t="s">
        <v>7</v>
      </c>
      <c r="G373" s="43" t="s">
        <v>7</v>
      </c>
      <c r="H373" s="43" t="s">
        <v>7</v>
      </c>
      <c r="I373" s="43" t="s">
        <v>7</v>
      </c>
      <c r="J373" s="43" t="s">
        <v>7</v>
      </c>
      <c r="K373" s="43" t="s">
        <v>7</v>
      </c>
      <c r="L373" s="43" t="s">
        <v>7</v>
      </c>
      <c r="M373" s="43" t="s">
        <v>7</v>
      </c>
      <c r="N373" s="43" t="s">
        <v>7</v>
      </c>
      <c r="O373" s="43"/>
      <c r="P373" s="43"/>
      <c r="Q373" s="46" t="s">
        <v>7</v>
      </c>
      <c r="R373" s="46" t="s">
        <v>7</v>
      </c>
      <c r="S373" s="46" t="s">
        <v>7</v>
      </c>
      <c r="T373" s="46" t="s">
        <v>7</v>
      </c>
      <c r="U373" s="46" t="s">
        <v>7</v>
      </c>
      <c r="V373" s="43"/>
      <c r="W373" s="45"/>
      <c r="X373" s="43" t="s">
        <v>7</v>
      </c>
    </row>
    <row r="374" spans="1:24" ht="15">
      <c r="A374" s="42" t="s">
        <v>7</v>
      </c>
      <c r="B374" s="42" t="s">
        <v>7</v>
      </c>
      <c r="C374" s="42" t="s">
        <v>7</v>
      </c>
      <c r="D374" s="43" t="s">
        <v>7</v>
      </c>
      <c r="E374" s="43" t="s">
        <v>7</v>
      </c>
      <c r="F374" s="43" t="s">
        <v>7</v>
      </c>
      <c r="G374" s="43" t="s">
        <v>7</v>
      </c>
      <c r="H374" s="43" t="s">
        <v>7</v>
      </c>
      <c r="I374" s="43" t="s">
        <v>7</v>
      </c>
      <c r="J374" s="43" t="s">
        <v>7</v>
      </c>
      <c r="K374" s="43" t="s">
        <v>7</v>
      </c>
      <c r="L374" s="43" t="s">
        <v>7</v>
      </c>
      <c r="M374" s="43" t="s">
        <v>7</v>
      </c>
      <c r="N374" s="43" t="s">
        <v>7</v>
      </c>
      <c r="O374" s="43"/>
      <c r="P374" s="43"/>
      <c r="Q374" s="46" t="s">
        <v>7</v>
      </c>
      <c r="R374" s="46" t="s">
        <v>7</v>
      </c>
      <c r="S374" s="46" t="s">
        <v>7</v>
      </c>
      <c r="T374" s="46" t="s">
        <v>7</v>
      </c>
      <c r="U374" s="46" t="s">
        <v>7</v>
      </c>
      <c r="V374" s="43"/>
      <c r="W374" s="45"/>
      <c r="X374" s="43" t="s">
        <v>7</v>
      </c>
    </row>
    <row r="375" spans="1:24" ht="15">
      <c r="A375" s="42" t="s">
        <v>7</v>
      </c>
      <c r="B375" s="42" t="s">
        <v>7</v>
      </c>
      <c r="C375" s="42" t="s">
        <v>7</v>
      </c>
      <c r="D375" s="43" t="s">
        <v>7</v>
      </c>
      <c r="E375" s="43" t="s">
        <v>7</v>
      </c>
      <c r="F375" s="43" t="s">
        <v>7</v>
      </c>
      <c r="G375" s="43" t="s">
        <v>7</v>
      </c>
      <c r="H375" s="43" t="s">
        <v>7</v>
      </c>
      <c r="I375" s="43" t="s">
        <v>7</v>
      </c>
      <c r="J375" s="43" t="s">
        <v>7</v>
      </c>
      <c r="K375" s="43" t="s">
        <v>7</v>
      </c>
      <c r="L375" s="43" t="s">
        <v>7</v>
      </c>
      <c r="M375" s="43" t="s">
        <v>7</v>
      </c>
      <c r="N375" s="43" t="s">
        <v>7</v>
      </c>
      <c r="O375" s="43"/>
      <c r="P375" s="43"/>
      <c r="Q375" s="46" t="s">
        <v>7</v>
      </c>
      <c r="R375" s="46" t="s">
        <v>7</v>
      </c>
      <c r="S375" s="46" t="s">
        <v>7</v>
      </c>
      <c r="T375" s="46" t="s">
        <v>7</v>
      </c>
      <c r="U375" s="46" t="s">
        <v>7</v>
      </c>
      <c r="V375" s="43"/>
      <c r="W375" s="45"/>
      <c r="X375" s="43" t="s">
        <v>7</v>
      </c>
    </row>
    <row r="376" spans="1:24" ht="15">
      <c r="A376" s="42" t="s">
        <v>7</v>
      </c>
      <c r="B376" s="42" t="s">
        <v>7</v>
      </c>
      <c r="C376" s="42" t="s">
        <v>7</v>
      </c>
      <c r="D376" s="43" t="s">
        <v>7</v>
      </c>
      <c r="E376" s="43" t="s">
        <v>7</v>
      </c>
      <c r="F376" s="43" t="s">
        <v>7</v>
      </c>
      <c r="G376" s="43" t="s">
        <v>7</v>
      </c>
      <c r="H376" s="43" t="s">
        <v>7</v>
      </c>
      <c r="I376" s="43" t="s">
        <v>7</v>
      </c>
      <c r="J376" s="43" t="s">
        <v>7</v>
      </c>
      <c r="K376" s="43" t="s">
        <v>7</v>
      </c>
      <c r="L376" s="43" t="s">
        <v>7</v>
      </c>
      <c r="M376" s="43" t="s">
        <v>7</v>
      </c>
      <c r="N376" s="43" t="s">
        <v>7</v>
      </c>
      <c r="O376" s="43"/>
      <c r="P376" s="43"/>
      <c r="Q376" s="46" t="s">
        <v>7</v>
      </c>
      <c r="R376" s="46" t="s">
        <v>7</v>
      </c>
      <c r="S376" s="46" t="s">
        <v>7</v>
      </c>
      <c r="T376" s="46" t="s">
        <v>7</v>
      </c>
      <c r="U376" s="46" t="s">
        <v>7</v>
      </c>
      <c r="V376" s="43"/>
      <c r="W376" s="45"/>
      <c r="X376" s="43" t="s">
        <v>7</v>
      </c>
    </row>
    <row r="377" spans="1:24" ht="15">
      <c r="A377" s="42" t="s">
        <v>7</v>
      </c>
      <c r="B377" s="42" t="s">
        <v>7</v>
      </c>
      <c r="C377" s="42" t="s">
        <v>7</v>
      </c>
      <c r="D377" s="43" t="s">
        <v>7</v>
      </c>
      <c r="E377" s="43" t="s">
        <v>7</v>
      </c>
      <c r="F377" s="43" t="s">
        <v>7</v>
      </c>
      <c r="G377" s="43" t="s">
        <v>7</v>
      </c>
      <c r="H377" s="43" t="s">
        <v>7</v>
      </c>
      <c r="I377" s="43" t="s">
        <v>7</v>
      </c>
      <c r="J377" s="43" t="s">
        <v>7</v>
      </c>
      <c r="K377" s="43" t="s">
        <v>7</v>
      </c>
      <c r="L377" s="43" t="s">
        <v>7</v>
      </c>
      <c r="M377" s="43" t="s">
        <v>7</v>
      </c>
      <c r="N377" s="43" t="s">
        <v>7</v>
      </c>
      <c r="O377" s="48"/>
      <c r="P377" s="46" t="s">
        <v>7</v>
      </c>
      <c r="Q377" s="46" t="s">
        <v>7</v>
      </c>
      <c r="R377" s="46" t="s">
        <v>7</v>
      </c>
      <c r="S377" s="46" t="s">
        <v>7</v>
      </c>
      <c r="T377" s="46" t="s">
        <v>7</v>
      </c>
      <c r="U377" s="46" t="s">
        <v>7</v>
      </c>
      <c r="V377" s="48"/>
      <c r="W377" s="45"/>
      <c r="X377" s="43" t="s">
        <v>7</v>
      </c>
    </row>
    <row r="378" spans="1:24" ht="15">
      <c r="A378" s="42" t="s">
        <v>7</v>
      </c>
      <c r="B378" s="42" t="s">
        <v>7</v>
      </c>
      <c r="C378" s="42" t="s">
        <v>7</v>
      </c>
      <c r="D378" s="43" t="s">
        <v>7</v>
      </c>
      <c r="E378" s="43" t="s">
        <v>7</v>
      </c>
      <c r="F378" s="43" t="s">
        <v>7</v>
      </c>
      <c r="G378" s="43" t="s">
        <v>7</v>
      </c>
      <c r="H378" s="43" t="s">
        <v>7</v>
      </c>
      <c r="I378" s="43" t="s">
        <v>7</v>
      </c>
      <c r="J378" s="43" t="s">
        <v>7</v>
      </c>
      <c r="K378" s="43" t="s">
        <v>7</v>
      </c>
      <c r="L378" s="43" t="s">
        <v>7</v>
      </c>
      <c r="M378" s="43" t="s">
        <v>7</v>
      </c>
      <c r="N378" s="43" t="s">
        <v>7</v>
      </c>
      <c r="O378" s="48"/>
      <c r="P378" s="46" t="s">
        <v>7</v>
      </c>
      <c r="Q378" s="46" t="s">
        <v>7</v>
      </c>
      <c r="R378" s="46" t="s">
        <v>7</v>
      </c>
      <c r="S378" s="46" t="s">
        <v>7</v>
      </c>
      <c r="T378" s="46" t="s">
        <v>7</v>
      </c>
      <c r="U378" s="46" t="s">
        <v>7</v>
      </c>
      <c r="V378" s="48"/>
      <c r="W378" s="45"/>
      <c r="X378" s="43" t="s">
        <v>7</v>
      </c>
    </row>
    <row r="379" spans="1:24" ht="15">
      <c r="A379" s="42" t="s">
        <v>7</v>
      </c>
      <c r="B379" s="42" t="s">
        <v>7</v>
      </c>
      <c r="C379" s="42" t="s">
        <v>7</v>
      </c>
      <c r="D379" s="43" t="s">
        <v>7</v>
      </c>
      <c r="E379" s="43" t="s">
        <v>7</v>
      </c>
      <c r="F379" s="43" t="s">
        <v>7</v>
      </c>
      <c r="G379" s="43" t="s">
        <v>7</v>
      </c>
      <c r="H379" s="43" t="s">
        <v>7</v>
      </c>
      <c r="I379" s="43" t="s">
        <v>7</v>
      </c>
      <c r="J379" s="43" t="s">
        <v>7</v>
      </c>
      <c r="K379" s="43" t="s">
        <v>7</v>
      </c>
      <c r="L379" s="43" t="s">
        <v>7</v>
      </c>
      <c r="M379" s="43" t="s">
        <v>7</v>
      </c>
      <c r="N379" s="43" t="s">
        <v>7</v>
      </c>
      <c r="O379" s="48"/>
      <c r="P379" s="46" t="s">
        <v>7</v>
      </c>
      <c r="Q379" s="46" t="s">
        <v>7</v>
      </c>
      <c r="R379" s="46" t="s">
        <v>7</v>
      </c>
      <c r="S379" s="46" t="s">
        <v>7</v>
      </c>
      <c r="T379" s="46" t="s">
        <v>7</v>
      </c>
      <c r="U379" s="46" t="s">
        <v>7</v>
      </c>
      <c r="V379" s="48"/>
      <c r="W379" s="45"/>
      <c r="X379" s="43" t="s">
        <v>7</v>
      </c>
    </row>
    <row r="380" spans="1:24" ht="15.75">
      <c r="A380" s="50">
        <f>COUNTIF($A$302:$A$379,"&gt;&lt;")</f>
        <v>65</v>
      </c>
      <c r="B380" s="50">
        <f>COUNTIF($A$302:$A$379,"&gt;&lt;")</f>
        <v>65</v>
      </c>
      <c r="C380" s="50">
        <f>COUNTIF($A$302:$A$379,"&gt;&lt;")</f>
        <v>65</v>
      </c>
      <c r="D380" s="50">
        <f aca="true" t="shared" si="12" ref="D380:N380">COUNTIF(D$302:D$379,"=0")+COUNTIF(D$302:D$379,"&gt;0")</f>
        <v>40</v>
      </c>
      <c r="E380" s="50">
        <f t="shared" si="12"/>
        <v>37</v>
      </c>
      <c r="F380" s="50">
        <f t="shared" si="12"/>
        <v>34</v>
      </c>
      <c r="G380" s="50">
        <f t="shared" si="12"/>
        <v>36</v>
      </c>
      <c r="H380" s="50">
        <f t="shared" si="12"/>
        <v>38</v>
      </c>
      <c r="I380" s="50">
        <f t="shared" si="12"/>
        <v>38</v>
      </c>
      <c r="J380" s="50">
        <f t="shared" si="12"/>
        <v>29</v>
      </c>
      <c r="K380" s="50">
        <f t="shared" si="12"/>
        <v>19</v>
      </c>
      <c r="L380" s="50">
        <f t="shared" si="12"/>
        <v>19</v>
      </c>
      <c r="M380" s="50">
        <f t="shared" si="12"/>
        <v>21</v>
      </c>
      <c r="N380" s="50">
        <f t="shared" si="12"/>
        <v>0</v>
      </c>
      <c r="O380" s="51"/>
      <c r="P380" s="52"/>
      <c r="Q380" s="52"/>
      <c r="R380" s="52"/>
      <c r="S380" s="52"/>
      <c r="T380" s="52"/>
      <c r="U380" s="52"/>
      <c r="V380" s="52"/>
      <c r="W380" s="54">
        <f>SUM(W376:W376)</f>
        <v>0</v>
      </c>
      <c r="X380" s="43" t="s">
        <v>7</v>
      </c>
    </row>
    <row r="381" spans="1:24" ht="15">
      <c r="A381" s="71"/>
      <c r="B381" s="71"/>
      <c r="C381" s="109"/>
      <c r="D381" s="58">
        <f aca="true" t="shared" si="13" ref="D381:N381">D380/$A380</f>
        <v>0.6153846153846154</v>
      </c>
      <c r="E381" s="58">
        <f t="shared" si="13"/>
        <v>0.5692307692307692</v>
      </c>
      <c r="F381" s="58">
        <f t="shared" si="13"/>
        <v>0.5230769230769231</v>
      </c>
      <c r="G381" s="58">
        <f t="shared" si="13"/>
        <v>0.5538461538461539</v>
      </c>
      <c r="H381" s="58">
        <f t="shared" si="13"/>
        <v>0.5846153846153846</v>
      </c>
      <c r="I381" s="58">
        <f t="shared" si="13"/>
        <v>0.5846153846153846</v>
      </c>
      <c r="J381" s="58">
        <f t="shared" si="13"/>
        <v>0.4461538461538462</v>
      </c>
      <c r="K381" s="58">
        <f t="shared" si="13"/>
        <v>0.2923076923076923</v>
      </c>
      <c r="L381" s="58">
        <f t="shared" si="13"/>
        <v>0.2923076923076923</v>
      </c>
      <c r="M381" s="58">
        <f t="shared" si="13"/>
        <v>0.3230769230769231</v>
      </c>
      <c r="N381" s="58">
        <f t="shared" si="13"/>
        <v>0</v>
      </c>
      <c r="O381" s="59"/>
      <c r="P381" s="60"/>
      <c r="Q381" s="60"/>
      <c r="R381" s="60"/>
      <c r="S381" s="60"/>
      <c r="T381" s="60"/>
      <c r="U381" s="60"/>
      <c r="V381" s="60"/>
      <c r="W381" s="45"/>
      <c r="X381" s="43" t="s">
        <v>7</v>
      </c>
    </row>
    <row r="382" spans="1:24" ht="15.75" thickBot="1">
      <c r="A382" s="39"/>
      <c r="B382" s="39"/>
      <c r="C382" s="118"/>
      <c r="D382" s="60"/>
      <c r="E382" s="60"/>
      <c r="F382" s="60"/>
      <c r="G382" s="60"/>
      <c r="H382" s="60"/>
      <c r="I382" s="60"/>
      <c r="J382" s="60"/>
      <c r="K382" s="60"/>
      <c r="L382" s="60"/>
      <c r="M382" s="60"/>
      <c r="N382" s="44"/>
      <c r="O382" s="60"/>
      <c r="P382" s="60"/>
      <c r="Q382" s="60"/>
      <c r="R382" s="60"/>
      <c r="S382" s="60"/>
      <c r="T382" s="60"/>
      <c r="U382" s="60"/>
      <c r="V382" s="60"/>
      <c r="W382" s="45"/>
      <c r="X382" s="43" t="s">
        <v>7</v>
      </c>
    </row>
    <row r="383" spans="1:24" ht="15.75" thickBot="1">
      <c r="A383" s="33" t="s">
        <v>93</v>
      </c>
      <c r="B383" s="33" t="s">
        <v>354</v>
      </c>
      <c r="C383" s="113" t="s">
        <v>13</v>
      </c>
      <c r="D383" s="34" t="s">
        <v>312</v>
      </c>
      <c r="E383" s="95"/>
      <c r="F383" s="95"/>
      <c r="G383" s="95"/>
      <c r="H383" s="95"/>
      <c r="I383" s="95"/>
      <c r="J383" s="95"/>
      <c r="K383" s="95"/>
      <c r="L383" s="95"/>
      <c r="M383" s="34" t="s">
        <v>7</v>
      </c>
      <c r="N383" s="96" t="s">
        <v>311</v>
      </c>
      <c r="O383" s="97"/>
      <c r="P383" s="97"/>
      <c r="Q383" s="97"/>
      <c r="R383" s="97"/>
      <c r="S383" s="97"/>
      <c r="T383" s="97"/>
      <c r="U383" s="97"/>
      <c r="V383" s="97"/>
      <c r="W383" s="45"/>
      <c r="X383" s="43" t="s">
        <v>7</v>
      </c>
    </row>
    <row r="384" spans="1:24" ht="74.25">
      <c r="A384" s="39" t="s">
        <v>15</v>
      </c>
      <c r="B384" s="39" t="s">
        <v>16</v>
      </c>
      <c r="C384" s="39" t="s">
        <v>17</v>
      </c>
      <c r="D384" s="40" t="s">
        <v>18</v>
      </c>
      <c r="E384" s="40" t="s">
        <v>19</v>
      </c>
      <c r="F384" s="40" t="s">
        <v>20</v>
      </c>
      <c r="G384" s="40" t="s">
        <v>21</v>
      </c>
      <c r="H384" s="40" t="s">
        <v>22</v>
      </c>
      <c r="I384" s="40" t="s">
        <v>23</v>
      </c>
      <c r="J384" s="40" t="s">
        <v>24</v>
      </c>
      <c r="K384" s="40" t="s">
        <v>25</v>
      </c>
      <c r="L384" s="40" t="s">
        <v>26</v>
      </c>
      <c r="M384" s="40" t="s">
        <v>27</v>
      </c>
      <c r="N384" s="40" t="s">
        <v>23</v>
      </c>
      <c r="O384" s="41" t="s">
        <v>28</v>
      </c>
      <c r="P384" s="41" t="s">
        <v>29</v>
      </c>
      <c r="Q384" s="41" t="s">
        <v>30</v>
      </c>
      <c r="R384" s="41" t="s">
        <v>31</v>
      </c>
      <c r="S384" s="41" t="s">
        <v>32</v>
      </c>
      <c r="T384" s="41" t="s">
        <v>33</v>
      </c>
      <c r="U384" s="41" t="s">
        <v>34</v>
      </c>
      <c r="V384" s="41" t="s">
        <v>35</v>
      </c>
      <c r="W384" s="45"/>
      <c r="X384" s="43" t="s">
        <v>7</v>
      </c>
    </row>
    <row r="385" spans="1:24" ht="15">
      <c r="A385" s="98" t="s">
        <v>209</v>
      </c>
      <c r="B385" s="103" t="s">
        <v>210</v>
      </c>
      <c r="C385" s="100" t="s">
        <v>43</v>
      </c>
      <c r="D385" s="101">
        <v>35</v>
      </c>
      <c r="E385" s="102">
        <v>39</v>
      </c>
      <c r="F385" s="43">
        <v>36</v>
      </c>
      <c r="G385" s="43">
        <v>29</v>
      </c>
      <c r="H385" s="43" t="s">
        <v>7</v>
      </c>
      <c r="I385" s="43">
        <v>44</v>
      </c>
      <c r="J385" s="43">
        <v>27</v>
      </c>
      <c r="K385" s="43" t="s">
        <v>7</v>
      </c>
      <c r="L385" s="43">
        <v>35</v>
      </c>
      <c r="M385" s="43">
        <v>32</v>
      </c>
      <c r="N385" s="43" t="s">
        <v>7</v>
      </c>
      <c r="O385" s="46">
        <f>SUM(D385:N385)</f>
        <v>277</v>
      </c>
      <c r="P385" s="44">
        <f>COUNT(D385:N385)</f>
        <v>8</v>
      </c>
      <c r="Q385" s="44">
        <f>IF(P385&lt;9,0,+SMALL(D385:N385,1))</f>
        <v>0</v>
      </c>
      <c r="R385" s="44">
        <f>IF(P385&lt;10,0,+SMALL(D385:N385,2))</f>
        <v>0</v>
      </c>
      <c r="S385" s="44">
        <f>IF(P385&lt;11,0,+SMALL(D385:N385,3))</f>
        <v>0</v>
      </c>
      <c r="T385" s="44">
        <f>IF(P385&lt;12,0,+SMALL(D385:N385,4))</f>
        <v>0</v>
      </c>
      <c r="U385" s="44">
        <f>O385-Q385-R385-S385</f>
        <v>277</v>
      </c>
      <c r="V385" s="44">
        <f>+IF(+COUNT(D385:N385)&gt;0,RANK(U385,$U$385:$U$465,0),"")</f>
        <v>1</v>
      </c>
      <c r="W385" s="45">
        <f>IF((OR(P385&gt;7,X385="C")),1," ")</f>
        <v>1</v>
      </c>
      <c r="X385" s="43" t="s">
        <v>7</v>
      </c>
    </row>
    <row r="386" spans="1:24" ht="15">
      <c r="A386" s="98" t="s">
        <v>217</v>
      </c>
      <c r="B386" s="103" t="s">
        <v>206</v>
      </c>
      <c r="C386" s="100" t="s">
        <v>63</v>
      </c>
      <c r="D386" s="101">
        <v>42</v>
      </c>
      <c r="E386" s="102">
        <v>35</v>
      </c>
      <c r="F386" s="43">
        <v>30</v>
      </c>
      <c r="G386" s="43">
        <v>28</v>
      </c>
      <c r="H386" s="43">
        <v>34</v>
      </c>
      <c r="I386" s="43">
        <v>34</v>
      </c>
      <c r="J386" s="43">
        <v>31</v>
      </c>
      <c r="K386" s="43" t="s">
        <v>7</v>
      </c>
      <c r="L386" s="43">
        <v>31</v>
      </c>
      <c r="M386" s="43">
        <v>29</v>
      </c>
      <c r="N386" s="43" t="s">
        <v>7</v>
      </c>
      <c r="O386" s="46">
        <f>SUM(D386:N386)</f>
        <v>294</v>
      </c>
      <c r="P386" s="44">
        <f>COUNT(D386:N386)</f>
        <v>9</v>
      </c>
      <c r="Q386" s="44">
        <f>IF(P386&lt;9,0,+SMALL(D386:N386,1))</f>
        <v>28</v>
      </c>
      <c r="R386" s="44">
        <f>IF(P386&lt;10,0,+SMALL(D386:N386,2))</f>
        <v>0</v>
      </c>
      <c r="S386" s="44">
        <f>IF(P386&lt;11,0,+SMALL(D386:N386,3))</f>
        <v>0</v>
      </c>
      <c r="T386" s="44">
        <f>IF(P386&lt;12,0,+SMALL(D386:N386,4))</f>
        <v>0</v>
      </c>
      <c r="U386" s="44">
        <f>O386-Q386-R386-S386</f>
        <v>266</v>
      </c>
      <c r="V386" s="44">
        <f>+IF(+COUNT(D386:N386)&gt;0,RANK(U386,$U$385:$U$465,0),"")</f>
        <v>2</v>
      </c>
      <c r="W386" s="45">
        <f>IF((OR(P386&gt;7,X386="C")),1," ")</f>
        <v>1</v>
      </c>
      <c r="X386" s="43" t="s">
        <v>7</v>
      </c>
    </row>
    <row r="387" spans="1:24" ht="15">
      <c r="A387" s="98" t="s">
        <v>211</v>
      </c>
      <c r="B387" s="103" t="s">
        <v>212</v>
      </c>
      <c r="C387" s="100" t="s">
        <v>83</v>
      </c>
      <c r="D387" s="101">
        <v>31</v>
      </c>
      <c r="E387" s="102">
        <v>28</v>
      </c>
      <c r="F387" s="43">
        <v>38</v>
      </c>
      <c r="G387" s="43">
        <v>20</v>
      </c>
      <c r="H387" s="43">
        <v>33</v>
      </c>
      <c r="I387" s="43">
        <v>37</v>
      </c>
      <c r="J387" s="43">
        <v>31</v>
      </c>
      <c r="K387" s="43" t="s">
        <v>7</v>
      </c>
      <c r="L387" s="43">
        <v>32</v>
      </c>
      <c r="M387" s="43">
        <v>33</v>
      </c>
      <c r="N387" s="43" t="s">
        <v>7</v>
      </c>
      <c r="O387" s="46">
        <f>SUM(D387:N387)</f>
        <v>283</v>
      </c>
      <c r="P387" s="44">
        <f>COUNT(D387:N387)</f>
        <v>9</v>
      </c>
      <c r="Q387" s="44">
        <f>IF(P387&lt;9,0,+SMALL(D387:N387,1))</f>
        <v>20</v>
      </c>
      <c r="R387" s="44">
        <f>IF(P387&lt;10,0,+SMALL(D387:N387,2))</f>
        <v>0</v>
      </c>
      <c r="S387" s="44">
        <f>IF(P387&lt;11,0,+SMALL(D387:N387,3))</f>
        <v>0</v>
      </c>
      <c r="T387" s="44">
        <f>IF(P387&lt;12,0,+SMALL(D387:N387,4))</f>
        <v>0</v>
      </c>
      <c r="U387" s="44">
        <f>O387-Q387-R387-S387</f>
        <v>263</v>
      </c>
      <c r="V387" s="44">
        <f>+IF(+COUNT(D387:N387)&gt;0,RANK(U387,$U$385:$U$465,0),"")</f>
        <v>3</v>
      </c>
      <c r="W387" s="45">
        <f>IF((OR(P387&gt;7,X387="C")),1," ")</f>
        <v>1</v>
      </c>
      <c r="X387" s="43" t="s">
        <v>7</v>
      </c>
    </row>
    <row r="388" spans="1:24" ht="15">
      <c r="A388" s="81" t="s">
        <v>41</v>
      </c>
      <c r="B388" s="81" t="s">
        <v>157</v>
      </c>
      <c r="C388" s="82" t="s">
        <v>43</v>
      </c>
      <c r="D388" s="101">
        <v>24</v>
      </c>
      <c r="E388" s="102">
        <v>36</v>
      </c>
      <c r="F388" s="43">
        <v>34</v>
      </c>
      <c r="G388" s="43">
        <v>15</v>
      </c>
      <c r="H388" s="43">
        <v>33</v>
      </c>
      <c r="I388" s="43">
        <v>38</v>
      </c>
      <c r="J388" s="43">
        <v>37</v>
      </c>
      <c r="K388" s="43" t="s">
        <v>7</v>
      </c>
      <c r="L388" s="43">
        <v>30</v>
      </c>
      <c r="M388" s="43">
        <v>26</v>
      </c>
      <c r="N388" s="43" t="s">
        <v>7</v>
      </c>
      <c r="O388" s="46">
        <f>SUM(D388:N388)</f>
        <v>273</v>
      </c>
      <c r="P388" s="44">
        <f>COUNT(D388:N388)</f>
        <v>9</v>
      </c>
      <c r="Q388" s="44">
        <f>IF(P388&lt;9,0,+SMALL(D388:N388,1))</f>
        <v>15</v>
      </c>
      <c r="R388" s="44">
        <f>IF(P388&lt;10,0,+SMALL(D388:N388,2))</f>
        <v>0</v>
      </c>
      <c r="S388" s="44">
        <f>IF(P388&lt;11,0,+SMALL(D388:N388,3))</f>
        <v>0</v>
      </c>
      <c r="T388" s="44">
        <f>IF(P388&lt;12,0,+SMALL(D388:N388,4))</f>
        <v>0</v>
      </c>
      <c r="U388" s="44">
        <f>O388-Q388-R388-S388</f>
        <v>258</v>
      </c>
      <c r="V388" s="44">
        <f>+IF(+COUNT(D388:N388)&gt;0,RANK(U388,$U$385:$U$465,0),"")</f>
        <v>4</v>
      </c>
      <c r="W388" s="45">
        <f>IF((OR(P388&gt;7,X388="C")),1," ")</f>
        <v>1</v>
      </c>
      <c r="X388" s="43" t="s">
        <v>7</v>
      </c>
    </row>
    <row r="389" spans="1:24" ht="15">
      <c r="A389" s="98" t="s">
        <v>213</v>
      </c>
      <c r="B389" s="103" t="s">
        <v>214</v>
      </c>
      <c r="C389" s="100" t="s">
        <v>46</v>
      </c>
      <c r="D389" s="101">
        <v>39</v>
      </c>
      <c r="E389" s="102">
        <v>35</v>
      </c>
      <c r="F389" s="43">
        <v>28</v>
      </c>
      <c r="G389" s="43">
        <v>25</v>
      </c>
      <c r="H389" s="43">
        <v>28</v>
      </c>
      <c r="I389" s="43">
        <v>35</v>
      </c>
      <c r="J389" s="43">
        <v>34</v>
      </c>
      <c r="K389" s="43">
        <v>20</v>
      </c>
      <c r="L389" s="43" t="s">
        <v>7</v>
      </c>
      <c r="M389" s="43" t="s">
        <v>7</v>
      </c>
      <c r="N389" s="43" t="s">
        <v>7</v>
      </c>
      <c r="O389" s="46">
        <f>SUM(D389:N389)</f>
        <v>244</v>
      </c>
      <c r="P389" s="44">
        <f>COUNT(D389:N389)</f>
        <v>8</v>
      </c>
      <c r="Q389" s="44">
        <f>IF(P389&lt;9,0,+SMALL(D389:N389,1))</f>
        <v>0</v>
      </c>
      <c r="R389" s="44">
        <f>IF(P389&lt;10,0,+SMALL(D389:N389,2))</f>
        <v>0</v>
      </c>
      <c r="S389" s="44">
        <f>IF(P389&lt;11,0,+SMALL(D389:N389,3))</f>
        <v>0</v>
      </c>
      <c r="T389" s="44">
        <f>IF(P389&lt;12,0,+SMALL(D389:N389,4))</f>
        <v>0</v>
      </c>
      <c r="U389" s="44">
        <f>O389-Q389-R389-S389</f>
        <v>244</v>
      </c>
      <c r="V389" s="44">
        <f>+IF(+COUNT(D389:N389)&gt;0,RANK(U389,$U$385:$U$465,0),"")</f>
        <v>5</v>
      </c>
      <c r="W389" s="45">
        <f>IF((OR(P389&gt;7,X389="C")),1," ")</f>
        <v>1</v>
      </c>
      <c r="X389" s="43" t="s">
        <v>7</v>
      </c>
    </row>
    <row r="390" spans="1:24" ht="15">
      <c r="A390" s="98" t="s">
        <v>230</v>
      </c>
      <c r="B390" s="103" t="s">
        <v>135</v>
      </c>
      <c r="C390" s="100" t="s">
        <v>68</v>
      </c>
      <c r="D390" s="101" t="s">
        <v>7</v>
      </c>
      <c r="E390" s="102">
        <v>33</v>
      </c>
      <c r="F390" s="43">
        <v>35</v>
      </c>
      <c r="G390" s="43">
        <v>23</v>
      </c>
      <c r="H390" s="43">
        <v>31</v>
      </c>
      <c r="I390" s="43">
        <v>30</v>
      </c>
      <c r="J390" s="43">
        <v>33</v>
      </c>
      <c r="K390" s="43">
        <v>24</v>
      </c>
      <c r="L390" s="43">
        <v>35</v>
      </c>
      <c r="M390" s="43" t="s">
        <v>7</v>
      </c>
      <c r="N390" s="43" t="s">
        <v>7</v>
      </c>
      <c r="O390" s="46">
        <f>SUM(D390:N390)</f>
        <v>244</v>
      </c>
      <c r="P390" s="44">
        <f>COUNT(D390:N390)</f>
        <v>8</v>
      </c>
      <c r="Q390" s="44">
        <f>IF(P390&lt;9,0,+SMALL(D390:N390,1))</f>
        <v>0</v>
      </c>
      <c r="R390" s="44">
        <f>IF(P390&lt;10,0,+SMALL(D390:N390,2))</f>
        <v>0</v>
      </c>
      <c r="S390" s="44">
        <f>IF(P390&lt;11,0,+SMALL(D390:N390,3))</f>
        <v>0</v>
      </c>
      <c r="T390" s="44">
        <f>IF(P390&lt;12,0,+SMALL(D390:N390,4))</f>
        <v>0</v>
      </c>
      <c r="U390" s="44">
        <f>O390-Q390-R390-S390</f>
        <v>244</v>
      </c>
      <c r="V390" s="44">
        <f>+IF(+COUNT(D390:N390)&gt;0,RANK(U390,$U$385:$U$465,0),"")</f>
        <v>5</v>
      </c>
      <c r="W390" s="45">
        <f>IF((OR(P390&gt;7,X390="C")),1," ")</f>
        <v>1</v>
      </c>
      <c r="X390" s="43" t="s">
        <v>7</v>
      </c>
    </row>
    <row r="391" spans="1:24" ht="15">
      <c r="A391" s="98" t="s">
        <v>220</v>
      </c>
      <c r="B391" s="103" t="s">
        <v>175</v>
      </c>
      <c r="C391" s="100" t="s">
        <v>63</v>
      </c>
      <c r="D391" s="101">
        <v>31</v>
      </c>
      <c r="E391" s="102">
        <v>31</v>
      </c>
      <c r="F391" s="43">
        <v>23</v>
      </c>
      <c r="G391" s="43">
        <v>26</v>
      </c>
      <c r="H391" s="43">
        <v>37</v>
      </c>
      <c r="I391" s="43">
        <v>34</v>
      </c>
      <c r="J391" s="43">
        <v>29</v>
      </c>
      <c r="K391" s="43" t="s">
        <v>7</v>
      </c>
      <c r="L391" s="43" t="s">
        <v>7</v>
      </c>
      <c r="M391" s="43">
        <v>28</v>
      </c>
      <c r="N391" s="43" t="s">
        <v>7</v>
      </c>
      <c r="O391" s="46">
        <f>SUM(D391:N391)</f>
        <v>239</v>
      </c>
      <c r="P391" s="44">
        <f>COUNT(D391:N391)</f>
        <v>8</v>
      </c>
      <c r="Q391" s="44">
        <f>IF(P391&lt;9,0,+SMALL(D391:N391,1))</f>
        <v>0</v>
      </c>
      <c r="R391" s="44">
        <f>IF(P391&lt;10,0,+SMALL(D391:N391,2))</f>
        <v>0</v>
      </c>
      <c r="S391" s="44">
        <f>IF(P391&lt;11,0,+SMALL(D391:N391,3))</f>
        <v>0</v>
      </c>
      <c r="T391" s="44">
        <f>IF(P391&lt;12,0,+SMALL(D391:N391,4))</f>
        <v>0</v>
      </c>
      <c r="U391" s="44">
        <f>O391-Q391-R391-S391</f>
        <v>239</v>
      </c>
      <c r="V391" s="44">
        <f>+IF(+COUNT(D391:N391)&gt;0,RANK(U391,$U$385:$U$465,0),"")</f>
        <v>7</v>
      </c>
      <c r="W391" s="45">
        <f>IF((OR(P391&gt;7,X391="C")),1," ")</f>
        <v>1</v>
      </c>
      <c r="X391" s="43" t="s">
        <v>7</v>
      </c>
    </row>
    <row r="392" spans="1:24" ht="15">
      <c r="A392" s="98" t="s">
        <v>236</v>
      </c>
      <c r="B392" s="103" t="s">
        <v>171</v>
      </c>
      <c r="C392" s="100" t="s">
        <v>46</v>
      </c>
      <c r="D392" s="101">
        <v>33</v>
      </c>
      <c r="E392" s="102">
        <v>28</v>
      </c>
      <c r="F392" s="43">
        <v>33</v>
      </c>
      <c r="G392" s="43">
        <v>25</v>
      </c>
      <c r="H392" s="43">
        <v>29</v>
      </c>
      <c r="I392" s="43">
        <v>31</v>
      </c>
      <c r="J392" s="43">
        <v>22</v>
      </c>
      <c r="K392" s="43">
        <v>37</v>
      </c>
      <c r="L392" s="43" t="s">
        <v>7</v>
      </c>
      <c r="M392" s="43" t="s">
        <v>7</v>
      </c>
      <c r="N392" s="43" t="s">
        <v>7</v>
      </c>
      <c r="O392" s="46">
        <f>SUM(D392:N392)</f>
        <v>238</v>
      </c>
      <c r="P392" s="44">
        <f>COUNT(D392:N392)</f>
        <v>8</v>
      </c>
      <c r="Q392" s="44">
        <f>IF(P392&lt;9,0,+SMALL(D392:N392,1))</f>
        <v>0</v>
      </c>
      <c r="R392" s="44">
        <f>IF(P392&lt;10,0,+SMALL(D392:N392,2))</f>
        <v>0</v>
      </c>
      <c r="S392" s="44">
        <f>IF(P392&lt;11,0,+SMALL(D392:N392,3))</f>
        <v>0</v>
      </c>
      <c r="T392" s="44">
        <f>IF(P392&lt;12,0,+SMALL(D392:N392,4))</f>
        <v>0</v>
      </c>
      <c r="U392" s="44">
        <f>O392-Q392-R392-S392</f>
        <v>238</v>
      </c>
      <c r="V392" s="44">
        <f>+IF(+COUNT(D392:N392)&gt;0,RANK(U392,$U$385:$U$465,0),"")</f>
        <v>8</v>
      </c>
      <c r="W392" s="45">
        <f>IF((OR(P392&gt;7,X392="C")),1," ")</f>
        <v>1</v>
      </c>
      <c r="X392" s="43" t="s">
        <v>7</v>
      </c>
    </row>
    <row r="393" spans="1:24" ht="15">
      <c r="A393" s="98" t="s">
        <v>221</v>
      </c>
      <c r="B393" s="103" t="s">
        <v>222</v>
      </c>
      <c r="C393" s="100" t="s">
        <v>63</v>
      </c>
      <c r="D393" s="101">
        <v>34</v>
      </c>
      <c r="E393" s="102" t="s">
        <v>7</v>
      </c>
      <c r="F393" s="43">
        <v>36</v>
      </c>
      <c r="G393" s="43">
        <v>39</v>
      </c>
      <c r="H393" s="43">
        <v>37</v>
      </c>
      <c r="I393" s="43" t="s">
        <v>7</v>
      </c>
      <c r="J393" s="43">
        <v>25</v>
      </c>
      <c r="K393" s="43" t="s">
        <v>7</v>
      </c>
      <c r="L393" s="43">
        <v>26</v>
      </c>
      <c r="M393" s="43">
        <v>38</v>
      </c>
      <c r="N393" s="43" t="s">
        <v>7</v>
      </c>
      <c r="O393" s="46">
        <f>SUM(D393:N393)</f>
        <v>235</v>
      </c>
      <c r="P393" s="44">
        <f>COUNT(D393:N393)</f>
        <v>7</v>
      </c>
      <c r="Q393" s="44">
        <f>IF(P393&lt;9,0,+SMALL(D393:N393,1))</f>
        <v>0</v>
      </c>
      <c r="R393" s="44">
        <f>IF(P393&lt;10,0,+SMALL(D393:N393,2))</f>
        <v>0</v>
      </c>
      <c r="S393" s="44">
        <f>IF(P393&lt;11,0,+SMALL(D393:N393,3))</f>
        <v>0</v>
      </c>
      <c r="T393" s="44">
        <f>IF(P393&lt;12,0,+SMALL(D393:N393,4))</f>
        <v>0</v>
      </c>
      <c r="U393" s="44">
        <f>O393-Q393-R393-S393</f>
        <v>235</v>
      </c>
      <c r="V393" s="44">
        <f>+IF(+COUNT(D393:N393)&gt;0,RANK(U393,$U$385:$U$465,0),"")</f>
        <v>9</v>
      </c>
      <c r="W393" s="45" t="str">
        <f>IF((OR(P393&gt;7,X393="C")),1," ")</f>
        <v> </v>
      </c>
      <c r="X393" s="43" t="s">
        <v>7</v>
      </c>
    </row>
    <row r="394" spans="1:24" ht="15">
      <c r="A394" s="98" t="s">
        <v>223</v>
      </c>
      <c r="B394" s="103" t="s">
        <v>224</v>
      </c>
      <c r="C394" s="100" t="s">
        <v>160</v>
      </c>
      <c r="D394" s="101">
        <v>22</v>
      </c>
      <c r="E394" s="102">
        <v>30</v>
      </c>
      <c r="F394" s="43">
        <v>29</v>
      </c>
      <c r="G394" s="43">
        <v>28</v>
      </c>
      <c r="H394" s="43">
        <v>31</v>
      </c>
      <c r="I394" s="43">
        <v>37</v>
      </c>
      <c r="J394" s="43">
        <v>28</v>
      </c>
      <c r="K394" s="43" t="s">
        <v>7</v>
      </c>
      <c r="L394" s="43" t="s">
        <v>7</v>
      </c>
      <c r="M394" s="43">
        <v>30</v>
      </c>
      <c r="N394" s="43" t="s">
        <v>7</v>
      </c>
      <c r="O394" s="46">
        <f>SUM(D394:N394)</f>
        <v>235</v>
      </c>
      <c r="P394" s="44">
        <f>COUNT(D394:N394)</f>
        <v>8</v>
      </c>
      <c r="Q394" s="44">
        <f>IF(P394&lt;9,0,+SMALL(D394:N394,1))</f>
        <v>0</v>
      </c>
      <c r="R394" s="44">
        <f>IF(P394&lt;10,0,+SMALL(D394:N394,2))</f>
        <v>0</v>
      </c>
      <c r="S394" s="44">
        <f>IF(P394&lt;11,0,+SMALL(D394:N394,3))</f>
        <v>0</v>
      </c>
      <c r="T394" s="44">
        <f>IF(P394&lt;12,0,+SMALL(D394:N394,4))</f>
        <v>0</v>
      </c>
      <c r="U394" s="44">
        <f>O394-Q394-R394-S394</f>
        <v>235</v>
      </c>
      <c r="V394" s="44">
        <f>+IF(+COUNT(D394:N394)&gt;0,RANK(U394,$U$385:$U$465,0),"")</f>
        <v>9</v>
      </c>
      <c r="W394" s="45">
        <f>IF((OR(P394&gt;7,X394="C")),1," ")</f>
        <v>1</v>
      </c>
      <c r="X394" s="43" t="s">
        <v>7</v>
      </c>
    </row>
    <row r="395" spans="1:24" ht="15">
      <c r="A395" s="98" t="s">
        <v>225</v>
      </c>
      <c r="B395" s="103" t="s">
        <v>226</v>
      </c>
      <c r="C395" s="100" t="s">
        <v>83</v>
      </c>
      <c r="D395" s="101">
        <v>27</v>
      </c>
      <c r="E395" s="102">
        <v>25</v>
      </c>
      <c r="F395" s="43">
        <v>33</v>
      </c>
      <c r="G395" s="43">
        <v>28</v>
      </c>
      <c r="H395" s="43">
        <v>17</v>
      </c>
      <c r="I395" s="43" t="s">
        <v>7</v>
      </c>
      <c r="J395" s="43">
        <v>31</v>
      </c>
      <c r="K395" s="43" t="s">
        <v>7</v>
      </c>
      <c r="L395" s="43">
        <v>33</v>
      </c>
      <c r="M395" s="43">
        <v>40</v>
      </c>
      <c r="N395" s="43" t="s">
        <v>7</v>
      </c>
      <c r="O395" s="46">
        <f>SUM(D395:N395)</f>
        <v>234</v>
      </c>
      <c r="P395" s="44">
        <f>COUNT(D395:N395)</f>
        <v>8</v>
      </c>
      <c r="Q395" s="44">
        <f>IF(P395&lt;9,0,+SMALL(D395:N395,1))</f>
        <v>0</v>
      </c>
      <c r="R395" s="44">
        <f>IF(P395&lt;10,0,+SMALL(D395:N395,2))</f>
        <v>0</v>
      </c>
      <c r="S395" s="44">
        <f>IF(P395&lt;11,0,+SMALL(D395:N395,3))</f>
        <v>0</v>
      </c>
      <c r="T395" s="44">
        <f>IF(P395&lt;12,0,+SMALL(D395:N395,4))</f>
        <v>0</v>
      </c>
      <c r="U395" s="44">
        <f>O395-Q395-R395-S395</f>
        <v>234</v>
      </c>
      <c r="V395" s="44">
        <f>+IF(+COUNT(D395:N395)&gt;0,RANK(U395,$U$385:$U$465,0),"")</f>
        <v>11</v>
      </c>
      <c r="W395" s="45">
        <f>IF((OR(P395&gt;7,X395="C")),1," ")</f>
        <v>1</v>
      </c>
      <c r="X395" s="43" t="s">
        <v>7</v>
      </c>
    </row>
    <row r="396" spans="1:24" ht="15">
      <c r="A396" s="98" t="s">
        <v>218</v>
      </c>
      <c r="B396" s="103" t="s">
        <v>206</v>
      </c>
      <c r="C396" s="100" t="s">
        <v>43</v>
      </c>
      <c r="D396" s="101">
        <v>38</v>
      </c>
      <c r="E396" s="102" t="s">
        <v>7</v>
      </c>
      <c r="F396" s="43">
        <v>35</v>
      </c>
      <c r="G396" s="43" t="s">
        <v>7</v>
      </c>
      <c r="H396" s="43">
        <v>18</v>
      </c>
      <c r="I396" s="43">
        <v>38</v>
      </c>
      <c r="J396" s="43">
        <v>23</v>
      </c>
      <c r="K396" s="43" t="s">
        <v>7</v>
      </c>
      <c r="L396" s="43">
        <v>46</v>
      </c>
      <c r="M396" s="43">
        <v>28</v>
      </c>
      <c r="N396" s="43" t="s">
        <v>7</v>
      </c>
      <c r="O396" s="46">
        <f>SUM(D396:N396)</f>
        <v>226</v>
      </c>
      <c r="P396" s="44">
        <f>COUNT(D396:N396)</f>
        <v>7</v>
      </c>
      <c r="Q396" s="44">
        <f>IF(P396&lt;9,0,+SMALL(D396:N396,1))</f>
        <v>0</v>
      </c>
      <c r="R396" s="44">
        <f>IF(P396&lt;10,0,+SMALL(D396:N396,2))</f>
        <v>0</v>
      </c>
      <c r="S396" s="44">
        <f>IF(P396&lt;11,0,+SMALL(D396:N396,3))</f>
        <v>0</v>
      </c>
      <c r="T396" s="44">
        <f>IF(P396&lt;12,0,+SMALL(D396:N396,4))</f>
        <v>0</v>
      </c>
      <c r="U396" s="44">
        <f>O396-Q396-R396-S396</f>
        <v>226</v>
      </c>
      <c r="V396" s="44">
        <f>+IF(+COUNT(D396:N396)&gt;0,RANK(U396,$U$385:$U$465,0),"")</f>
        <v>12</v>
      </c>
      <c r="W396" s="45" t="str">
        <f>IF((OR(P396&gt;7,X396="C")),1," ")</f>
        <v> </v>
      </c>
      <c r="X396" s="43" t="s">
        <v>7</v>
      </c>
    </row>
    <row r="397" spans="1:24" ht="15">
      <c r="A397" s="98" t="s">
        <v>237</v>
      </c>
      <c r="B397" s="103" t="s">
        <v>238</v>
      </c>
      <c r="C397" s="100" t="s">
        <v>83</v>
      </c>
      <c r="D397" s="101">
        <v>28</v>
      </c>
      <c r="E397" s="102">
        <v>22</v>
      </c>
      <c r="F397" s="43">
        <v>29</v>
      </c>
      <c r="G397" s="43">
        <v>24</v>
      </c>
      <c r="H397" s="43" t="s">
        <v>7</v>
      </c>
      <c r="I397" s="43">
        <v>25</v>
      </c>
      <c r="J397" s="43">
        <v>29</v>
      </c>
      <c r="K397" s="43" t="s">
        <v>7</v>
      </c>
      <c r="L397" s="43">
        <v>32</v>
      </c>
      <c r="M397" s="43">
        <v>33</v>
      </c>
      <c r="N397" s="43" t="s">
        <v>7</v>
      </c>
      <c r="O397" s="46">
        <f>SUM(D397:N397)</f>
        <v>222</v>
      </c>
      <c r="P397" s="44">
        <f>COUNT(D397:N397)</f>
        <v>8</v>
      </c>
      <c r="Q397" s="44">
        <f>IF(P397&lt;9,0,+SMALL(D397:N397,1))</f>
        <v>0</v>
      </c>
      <c r="R397" s="44">
        <f>IF(P397&lt;10,0,+SMALL(D397:N397,2))</f>
        <v>0</v>
      </c>
      <c r="S397" s="44">
        <f>IF(P397&lt;11,0,+SMALL(D397:N397,3))</f>
        <v>0</v>
      </c>
      <c r="T397" s="44">
        <f>IF(P397&lt;12,0,+SMALL(D397:N397,4))</f>
        <v>0</v>
      </c>
      <c r="U397" s="44">
        <f>O397-Q397-R397-S397</f>
        <v>222</v>
      </c>
      <c r="V397" s="44">
        <f>+IF(+COUNT(D397:N397)&gt;0,RANK(U397,$U$385:$U$465,0),"")</f>
        <v>13</v>
      </c>
      <c r="W397" s="45">
        <f>IF((OR(P397&gt;7,X397="C")),1," ")</f>
        <v>1</v>
      </c>
      <c r="X397" s="43" t="s">
        <v>7</v>
      </c>
    </row>
    <row r="398" spans="1:24" ht="15">
      <c r="A398" s="98" t="s">
        <v>215</v>
      </c>
      <c r="B398" s="103" t="s">
        <v>216</v>
      </c>
      <c r="C398" s="100" t="s">
        <v>68</v>
      </c>
      <c r="D398" s="101">
        <v>18</v>
      </c>
      <c r="E398" s="102" t="s">
        <v>7</v>
      </c>
      <c r="F398" s="43">
        <v>25</v>
      </c>
      <c r="G398" s="43">
        <v>13</v>
      </c>
      <c r="H398" s="43">
        <v>37</v>
      </c>
      <c r="I398" s="43">
        <v>33</v>
      </c>
      <c r="J398" s="43">
        <v>30</v>
      </c>
      <c r="K398" s="43">
        <v>30</v>
      </c>
      <c r="L398" s="43">
        <v>35</v>
      </c>
      <c r="M398" s="43" t="s">
        <v>7</v>
      </c>
      <c r="N398" s="43" t="s">
        <v>7</v>
      </c>
      <c r="O398" s="46">
        <f>SUM(D398:N398)</f>
        <v>221</v>
      </c>
      <c r="P398" s="44">
        <f>COUNT(D398:N398)</f>
        <v>8</v>
      </c>
      <c r="Q398" s="44">
        <f>IF(P398&lt;9,0,+SMALL(D398:N398,1))</f>
        <v>0</v>
      </c>
      <c r="R398" s="44">
        <f>IF(P398&lt;10,0,+SMALL(D398:N398,2))</f>
        <v>0</v>
      </c>
      <c r="S398" s="44">
        <f>IF(P398&lt;11,0,+SMALL(D398:N398,3))</f>
        <v>0</v>
      </c>
      <c r="T398" s="44">
        <f>IF(P398&lt;12,0,+SMALL(D398:N398,4))</f>
        <v>0</v>
      </c>
      <c r="U398" s="44">
        <f>O398-Q398-R398-S398</f>
        <v>221</v>
      </c>
      <c r="V398" s="44">
        <f>+IF(+COUNT(D398:N398)&gt;0,RANK(U398,$U$385:$U$465,0),"")</f>
        <v>14</v>
      </c>
      <c r="W398" s="45">
        <f>IF((OR(P398&gt;7,X398="C")),1," ")</f>
        <v>1</v>
      </c>
      <c r="X398" s="43" t="s">
        <v>7</v>
      </c>
    </row>
    <row r="399" spans="1:24" ht="15">
      <c r="A399" s="98" t="s">
        <v>228</v>
      </c>
      <c r="B399" s="103" t="s">
        <v>229</v>
      </c>
      <c r="C399" s="100" t="s">
        <v>110</v>
      </c>
      <c r="D399" s="101">
        <v>27</v>
      </c>
      <c r="E399" s="102">
        <v>27</v>
      </c>
      <c r="F399" s="43" t="s">
        <v>7</v>
      </c>
      <c r="G399" s="43">
        <v>24</v>
      </c>
      <c r="H399" s="43">
        <v>22</v>
      </c>
      <c r="I399" s="43">
        <v>30</v>
      </c>
      <c r="J399" s="43">
        <v>28</v>
      </c>
      <c r="K399" s="43" t="s">
        <v>7</v>
      </c>
      <c r="L399" s="43">
        <v>26</v>
      </c>
      <c r="M399" s="43">
        <v>32</v>
      </c>
      <c r="N399" s="43" t="s">
        <v>7</v>
      </c>
      <c r="O399" s="46">
        <f>SUM(D399:N399)</f>
        <v>216</v>
      </c>
      <c r="P399" s="44">
        <f>COUNT(D399:N399)</f>
        <v>8</v>
      </c>
      <c r="Q399" s="44">
        <f>IF(P399&lt;9,0,+SMALL(D399:N399,1))</f>
        <v>0</v>
      </c>
      <c r="R399" s="44">
        <f>IF(P399&lt;10,0,+SMALL(D399:N399,2))</f>
        <v>0</v>
      </c>
      <c r="S399" s="44">
        <f>IF(P399&lt;11,0,+SMALL(D399:N399,3))</f>
        <v>0</v>
      </c>
      <c r="T399" s="44">
        <f>IF(P399&lt;12,0,+SMALL(D399:N399,4))</f>
        <v>0</v>
      </c>
      <c r="U399" s="44">
        <f>O399-Q399-R399-S399</f>
        <v>216</v>
      </c>
      <c r="V399" s="44">
        <f>+IF(+COUNT(D399:N399)&gt;0,RANK(U399,$U$385:$U$465,0),"")</f>
        <v>15</v>
      </c>
      <c r="W399" s="45">
        <f>IF((OR(P399&gt;7,X399="C")),1," ")</f>
        <v>1</v>
      </c>
      <c r="X399" s="43" t="s">
        <v>7</v>
      </c>
    </row>
    <row r="400" spans="1:24" ht="15">
      <c r="A400" s="98" t="s">
        <v>258</v>
      </c>
      <c r="B400" s="103" t="s">
        <v>123</v>
      </c>
      <c r="C400" s="100" t="s">
        <v>46</v>
      </c>
      <c r="D400" s="101">
        <v>27</v>
      </c>
      <c r="E400" s="102">
        <v>31</v>
      </c>
      <c r="F400" s="43">
        <v>24</v>
      </c>
      <c r="G400" s="43">
        <v>20</v>
      </c>
      <c r="H400" s="43">
        <v>28</v>
      </c>
      <c r="I400" s="43">
        <v>27</v>
      </c>
      <c r="J400" s="43" t="s">
        <v>7</v>
      </c>
      <c r="K400" s="43">
        <v>30</v>
      </c>
      <c r="L400" s="43">
        <v>29</v>
      </c>
      <c r="M400" s="43" t="s">
        <v>7</v>
      </c>
      <c r="N400" s="43" t="s">
        <v>7</v>
      </c>
      <c r="O400" s="46">
        <f>SUM(D400:N400)</f>
        <v>216</v>
      </c>
      <c r="P400" s="44">
        <f>COUNT(D400:N400)</f>
        <v>8</v>
      </c>
      <c r="Q400" s="44">
        <f>IF(P400&lt;9,0,+SMALL(D400:N400,1))</f>
        <v>0</v>
      </c>
      <c r="R400" s="44">
        <f>IF(P400&lt;10,0,+SMALL(D400:N400,2))</f>
        <v>0</v>
      </c>
      <c r="S400" s="44">
        <f>IF(P400&lt;11,0,+SMALL(D400:N400,3))</f>
        <v>0</v>
      </c>
      <c r="T400" s="44">
        <f>IF(P400&lt;12,0,+SMALL(D400:N400,4))</f>
        <v>0</v>
      </c>
      <c r="U400" s="44">
        <f>O400-Q400-R400-S400</f>
        <v>216</v>
      </c>
      <c r="V400" s="44">
        <f>+IF(+COUNT(D400:N400)&gt;0,RANK(U400,$U$385:$U$465,0),"")</f>
        <v>15</v>
      </c>
      <c r="W400" s="45">
        <f>IF((OR(P400&gt;7,X400="C")),1," ")</f>
        <v>1</v>
      </c>
      <c r="X400" s="43" t="s">
        <v>7</v>
      </c>
    </row>
    <row r="401" spans="1:24" ht="15">
      <c r="A401" s="98" t="s">
        <v>234</v>
      </c>
      <c r="B401" s="103" t="s">
        <v>235</v>
      </c>
      <c r="C401" s="100" t="s">
        <v>68</v>
      </c>
      <c r="D401" s="101">
        <v>23</v>
      </c>
      <c r="E401" s="102">
        <v>28</v>
      </c>
      <c r="F401" s="43">
        <v>23</v>
      </c>
      <c r="G401" s="43">
        <v>17</v>
      </c>
      <c r="H401" s="43">
        <v>37</v>
      </c>
      <c r="I401" s="43" t="s">
        <v>7</v>
      </c>
      <c r="J401" s="43">
        <v>20</v>
      </c>
      <c r="K401" s="43">
        <v>33</v>
      </c>
      <c r="L401" s="43">
        <v>34</v>
      </c>
      <c r="M401" s="43" t="s">
        <v>7</v>
      </c>
      <c r="N401" s="43" t="s">
        <v>7</v>
      </c>
      <c r="O401" s="46">
        <f>SUM(D401:N401)</f>
        <v>215</v>
      </c>
      <c r="P401" s="44">
        <f>COUNT(D401:N401)</f>
        <v>8</v>
      </c>
      <c r="Q401" s="44">
        <f>IF(P401&lt;9,0,+SMALL(D401:N401,1))</f>
        <v>0</v>
      </c>
      <c r="R401" s="44">
        <f>IF(P401&lt;10,0,+SMALL(D401:N401,2))</f>
        <v>0</v>
      </c>
      <c r="S401" s="44">
        <f>IF(P401&lt;11,0,+SMALL(D401:N401,3))</f>
        <v>0</v>
      </c>
      <c r="T401" s="44">
        <f>IF(P401&lt;12,0,+SMALL(D401:N401,4))</f>
        <v>0</v>
      </c>
      <c r="U401" s="44">
        <f>O401-Q401-R401-S401</f>
        <v>215</v>
      </c>
      <c r="V401" s="44">
        <f>+IF(+COUNT(D401:N401)&gt;0,RANK(U401,$U$385:$U$465,0),"")</f>
        <v>17</v>
      </c>
      <c r="W401" s="45">
        <f>IF((OR(P401&gt;7,X401="C")),1," ")</f>
        <v>1</v>
      </c>
      <c r="X401" s="43" t="s">
        <v>7</v>
      </c>
    </row>
    <row r="402" spans="1:24" ht="15">
      <c r="A402" s="98" t="s">
        <v>240</v>
      </c>
      <c r="B402" s="103" t="s">
        <v>241</v>
      </c>
      <c r="C402" s="100" t="s">
        <v>46</v>
      </c>
      <c r="D402" s="101">
        <v>26</v>
      </c>
      <c r="E402" s="102">
        <v>31</v>
      </c>
      <c r="F402" s="43">
        <v>28</v>
      </c>
      <c r="G402" s="43">
        <v>28</v>
      </c>
      <c r="H402" s="43">
        <v>29</v>
      </c>
      <c r="I402" s="43">
        <v>19</v>
      </c>
      <c r="J402" s="43">
        <v>23</v>
      </c>
      <c r="K402" s="43">
        <v>31</v>
      </c>
      <c r="L402" s="43">
        <v>17</v>
      </c>
      <c r="M402" s="43" t="s">
        <v>7</v>
      </c>
      <c r="N402" s="43" t="s">
        <v>7</v>
      </c>
      <c r="O402" s="46">
        <f>SUM(D402:N402)</f>
        <v>232</v>
      </c>
      <c r="P402" s="44">
        <f>COUNT(D402:N402)</f>
        <v>9</v>
      </c>
      <c r="Q402" s="44">
        <f>IF(P402&lt;9,0,+SMALL(D402:N402,1))</f>
        <v>17</v>
      </c>
      <c r="R402" s="44">
        <f>IF(P402&lt;10,0,+SMALL(D402:N402,2))</f>
        <v>0</v>
      </c>
      <c r="S402" s="44">
        <f>IF(P402&lt;11,0,+SMALL(D402:N402,3))</f>
        <v>0</v>
      </c>
      <c r="T402" s="44">
        <f>IF(P402&lt;12,0,+SMALL(D402:N402,4))</f>
        <v>0</v>
      </c>
      <c r="U402" s="44">
        <f>O402-Q402-R402-S402</f>
        <v>215</v>
      </c>
      <c r="V402" s="44">
        <f>+IF(+COUNT(D402:N402)&gt;0,RANK(U402,$U$385:$U$465,0),"")</f>
        <v>17</v>
      </c>
      <c r="W402" s="45">
        <f>IF((OR(P402&gt;7,X402="C")),1," ")</f>
        <v>1</v>
      </c>
      <c r="X402" s="43" t="s">
        <v>7</v>
      </c>
    </row>
    <row r="403" spans="1:24" ht="15">
      <c r="A403" s="98" t="s">
        <v>256</v>
      </c>
      <c r="B403" s="103" t="s">
        <v>229</v>
      </c>
      <c r="C403" s="100" t="s">
        <v>46</v>
      </c>
      <c r="D403" s="101">
        <v>27</v>
      </c>
      <c r="E403" s="102">
        <v>27</v>
      </c>
      <c r="F403" s="43">
        <v>27</v>
      </c>
      <c r="G403" s="43">
        <v>28</v>
      </c>
      <c r="H403" s="43">
        <v>25</v>
      </c>
      <c r="I403" s="43">
        <v>26</v>
      </c>
      <c r="J403" s="43" t="s">
        <v>7</v>
      </c>
      <c r="K403" s="43">
        <v>29</v>
      </c>
      <c r="L403" s="43">
        <v>24</v>
      </c>
      <c r="M403" s="43" t="s">
        <v>7</v>
      </c>
      <c r="N403" s="43" t="s">
        <v>7</v>
      </c>
      <c r="O403" s="46">
        <f>SUM(D403:N403)</f>
        <v>213</v>
      </c>
      <c r="P403" s="44">
        <f>COUNT(D403:N403)</f>
        <v>8</v>
      </c>
      <c r="Q403" s="44">
        <f>IF(P403&lt;9,0,+SMALL(D403:N403,1))</f>
        <v>0</v>
      </c>
      <c r="R403" s="44">
        <f>IF(P403&lt;10,0,+SMALL(D403:N403,2))</f>
        <v>0</v>
      </c>
      <c r="S403" s="44">
        <f>IF(P403&lt;11,0,+SMALL(D403:N403,3))</f>
        <v>0</v>
      </c>
      <c r="T403" s="44">
        <f>IF(P403&lt;12,0,+SMALL(D403:N403,4))</f>
        <v>0</v>
      </c>
      <c r="U403" s="44">
        <f>O403-Q403-R403-S403</f>
        <v>213</v>
      </c>
      <c r="V403" s="44">
        <f>+IF(+COUNT(D403:N403)&gt;0,RANK(U403,$U$385:$U$465,0),"")</f>
        <v>19</v>
      </c>
      <c r="W403" s="45">
        <f>IF((OR(P403&gt;7,X403="C")),1," ")</f>
        <v>1</v>
      </c>
      <c r="X403" s="43" t="s">
        <v>7</v>
      </c>
    </row>
    <row r="404" spans="1:24" ht="15">
      <c r="A404" s="98" t="s">
        <v>249</v>
      </c>
      <c r="B404" s="103" t="s">
        <v>206</v>
      </c>
      <c r="C404" s="100" t="s">
        <v>63</v>
      </c>
      <c r="D404" s="101">
        <v>35</v>
      </c>
      <c r="E404" s="102">
        <v>35</v>
      </c>
      <c r="F404" s="43">
        <v>29</v>
      </c>
      <c r="G404" s="43">
        <v>25</v>
      </c>
      <c r="H404" s="43">
        <v>31</v>
      </c>
      <c r="I404" s="43">
        <v>36</v>
      </c>
      <c r="J404" s="43">
        <v>19</v>
      </c>
      <c r="K404" s="43" t="s">
        <v>7</v>
      </c>
      <c r="L404" s="43" t="s">
        <v>7</v>
      </c>
      <c r="M404" s="43" t="s">
        <v>7</v>
      </c>
      <c r="N404" s="43" t="s">
        <v>7</v>
      </c>
      <c r="O404" s="46">
        <f>SUM(D404:N404)</f>
        <v>210</v>
      </c>
      <c r="P404" s="44">
        <f>COUNT(D404:N404)</f>
        <v>7</v>
      </c>
      <c r="Q404" s="44">
        <f>IF(P404&lt;9,0,+SMALL(D404:N404,1))</f>
        <v>0</v>
      </c>
      <c r="R404" s="44">
        <f>IF(P404&lt;10,0,+SMALL(D404:N404,2))</f>
        <v>0</v>
      </c>
      <c r="S404" s="44">
        <f>IF(P404&lt;11,0,+SMALL(D404:N404,3))</f>
        <v>0</v>
      </c>
      <c r="T404" s="44">
        <f>IF(P404&lt;12,0,+SMALL(D404:N404,4))</f>
        <v>0</v>
      </c>
      <c r="U404" s="44">
        <f>O404-Q404-R404-S404</f>
        <v>210</v>
      </c>
      <c r="V404" s="44">
        <f>+IF(+COUNT(D404:N404)&gt;0,RANK(U404,$U$385:$U$465,0),"")</f>
        <v>20</v>
      </c>
      <c r="W404" s="45" t="str">
        <f>IF((OR(P404&gt;7,X404="C")),1," ")</f>
        <v> </v>
      </c>
      <c r="X404" s="43" t="s">
        <v>7</v>
      </c>
    </row>
    <row r="405" spans="1:24" ht="15">
      <c r="A405" s="98" t="s">
        <v>247</v>
      </c>
      <c r="B405" s="103" t="s">
        <v>248</v>
      </c>
      <c r="C405" s="100" t="s">
        <v>54</v>
      </c>
      <c r="D405" s="101">
        <v>23</v>
      </c>
      <c r="E405" s="102">
        <v>24</v>
      </c>
      <c r="F405" s="43">
        <v>32</v>
      </c>
      <c r="G405" s="43">
        <v>16</v>
      </c>
      <c r="H405" s="43">
        <v>21</v>
      </c>
      <c r="I405" s="43">
        <v>30</v>
      </c>
      <c r="J405" s="43">
        <v>24</v>
      </c>
      <c r="K405" s="43" t="s">
        <v>7</v>
      </c>
      <c r="L405" s="43">
        <v>32</v>
      </c>
      <c r="M405" s="43">
        <v>18</v>
      </c>
      <c r="N405" s="43" t="s">
        <v>7</v>
      </c>
      <c r="O405" s="46">
        <f>SUM(D405:N405)</f>
        <v>220</v>
      </c>
      <c r="P405" s="44">
        <f>COUNT(D405:N405)</f>
        <v>9</v>
      </c>
      <c r="Q405" s="44">
        <f>IF(P405&lt;9,0,+SMALL(D405:N405,1))</f>
        <v>16</v>
      </c>
      <c r="R405" s="44">
        <f>IF(P405&lt;10,0,+SMALL(D405:N405,2))</f>
        <v>0</v>
      </c>
      <c r="S405" s="44">
        <f>IF(P405&lt;11,0,+SMALL(D405:N405,3))</f>
        <v>0</v>
      </c>
      <c r="T405" s="44">
        <f>IF(P405&lt;12,0,+SMALL(D405:N405,4))</f>
        <v>0</v>
      </c>
      <c r="U405" s="44">
        <f>O405-Q405-R405-S405</f>
        <v>204</v>
      </c>
      <c r="V405" s="44">
        <f>+IF(+COUNT(D405:N405)&gt;0,RANK(U405,$U$385:$U$465,0),"")</f>
        <v>21</v>
      </c>
      <c r="W405" s="45">
        <f>IF((OR(P405&gt;7,X405="C")),1," ")</f>
        <v>1</v>
      </c>
      <c r="X405" s="43" t="s">
        <v>7</v>
      </c>
    </row>
    <row r="406" spans="1:24" ht="15">
      <c r="A406" s="98" t="s">
        <v>244</v>
      </c>
      <c r="B406" s="103" t="s">
        <v>245</v>
      </c>
      <c r="C406" s="100" t="s">
        <v>63</v>
      </c>
      <c r="D406" s="101">
        <v>28</v>
      </c>
      <c r="E406" s="102">
        <v>21</v>
      </c>
      <c r="F406" s="43" t="s">
        <v>7</v>
      </c>
      <c r="G406" s="43">
        <v>24</v>
      </c>
      <c r="H406" s="43">
        <v>14</v>
      </c>
      <c r="I406" s="43">
        <v>27</v>
      </c>
      <c r="J406" s="43">
        <v>23</v>
      </c>
      <c r="K406" s="43" t="s">
        <v>7</v>
      </c>
      <c r="L406" s="43">
        <v>32</v>
      </c>
      <c r="M406" s="43">
        <v>28</v>
      </c>
      <c r="N406" s="43" t="s">
        <v>7</v>
      </c>
      <c r="O406" s="46">
        <f>SUM(D406:N406)</f>
        <v>197</v>
      </c>
      <c r="P406" s="44">
        <f>COUNT(D406:N406)</f>
        <v>8</v>
      </c>
      <c r="Q406" s="44">
        <f>IF(P406&lt;9,0,+SMALL(D406:N406,1))</f>
        <v>0</v>
      </c>
      <c r="R406" s="44">
        <f>IF(P406&lt;10,0,+SMALL(D406:N406,2))</f>
        <v>0</v>
      </c>
      <c r="S406" s="44">
        <f>IF(P406&lt;11,0,+SMALL(D406:N406,3))</f>
        <v>0</v>
      </c>
      <c r="T406" s="44">
        <f>IF(P406&lt;12,0,+SMALL(D406:N406,4))</f>
        <v>0</v>
      </c>
      <c r="U406" s="44">
        <f>O406-Q406-R406-S406</f>
        <v>197</v>
      </c>
      <c r="V406" s="44">
        <f>+IF(+COUNT(D406:N406)&gt;0,RANK(U406,$U$385:$U$465,0),"")</f>
        <v>22</v>
      </c>
      <c r="W406" s="45">
        <f>IF((OR(P406&gt;7,X406="C")),1," ")</f>
        <v>1</v>
      </c>
      <c r="X406" s="43" t="s">
        <v>7</v>
      </c>
    </row>
    <row r="407" spans="1:24" ht="15">
      <c r="A407" s="98" t="s">
        <v>239</v>
      </c>
      <c r="B407" s="103" t="s">
        <v>131</v>
      </c>
      <c r="C407" s="100" t="s">
        <v>179</v>
      </c>
      <c r="D407" s="101">
        <v>34</v>
      </c>
      <c r="E407" s="102">
        <v>26</v>
      </c>
      <c r="F407" s="43" t="s">
        <v>7</v>
      </c>
      <c r="G407" s="43">
        <v>19</v>
      </c>
      <c r="H407" s="43" t="s">
        <v>7</v>
      </c>
      <c r="I407" s="43">
        <v>30</v>
      </c>
      <c r="J407" s="43">
        <v>25</v>
      </c>
      <c r="K407" s="43">
        <v>33</v>
      </c>
      <c r="L407" s="43">
        <v>28</v>
      </c>
      <c r="M407" s="43" t="s">
        <v>7</v>
      </c>
      <c r="N407" s="43" t="s">
        <v>7</v>
      </c>
      <c r="O407" s="46">
        <f>SUM(D407:N407)</f>
        <v>195</v>
      </c>
      <c r="P407" s="44">
        <f>COUNT(D407:N407)</f>
        <v>7</v>
      </c>
      <c r="Q407" s="44">
        <f>IF(P407&lt;9,0,+SMALL(D407:N407,1))</f>
        <v>0</v>
      </c>
      <c r="R407" s="44">
        <f>IF(P407&lt;10,0,+SMALL(D407:N407,2))</f>
        <v>0</v>
      </c>
      <c r="S407" s="44">
        <f>IF(P407&lt;11,0,+SMALL(D407:N407,3))</f>
        <v>0</v>
      </c>
      <c r="T407" s="44">
        <f>IF(P407&lt;12,0,+SMALL(D407:N407,4))</f>
        <v>0</v>
      </c>
      <c r="U407" s="44">
        <f>O407-Q407-R407-S407</f>
        <v>195</v>
      </c>
      <c r="V407" s="44">
        <f>+IF(+COUNT(D407:N407)&gt;0,RANK(U407,$U$385:$U$465,0),"")</f>
        <v>23</v>
      </c>
      <c r="W407" s="45" t="str">
        <f>IF((OR(P407&gt;7,X407="C")),1," ")</f>
        <v> </v>
      </c>
      <c r="X407" s="43" t="s">
        <v>7</v>
      </c>
    </row>
    <row r="408" spans="1:24" ht="15">
      <c r="A408" s="98" t="s">
        <v>242</v>
      </c>
      <c r="B408" s="103" t="s">
        <v>135</v>
      </c>
      <c r="C408" s="100" t="s">
        <v>68</v>
      </c>
      <c r="D408" s="101" t="s">
        <v>7</v>
      </c>
      <c r="E408" s="102">
        <v>40</v>
      </c>
      <c r="F408" s="43">
        <v>29</v>
      </c>
      <c r="G408" s="43">
        <v>20</v>
      </c>
      <c r="H408" s="43">
        <v>37</v>
      </c>
      <c r="I408" s="43" t="s">
        <v>7</v>
      </c>
      <c r="J408" s="43">
        <v>30</v>
      </c>
      <c r="K408" s="43">
        <v>36</v>
      </c>
      <c r="L408" s="43" t="s">
        <v>7</v>
      </c>
      <c r="M408" s="43" t="s">
        <v>7</v>
      </c>
      <c r="N408" s="43" t="s">
        <v>7</v>
      </c>
      <c r="O408" s="46">
        <f>SUM(D408:N408)</f>
        <v>192</v>
      </c>
      <c r="P408" s="44">
        <f>COUNT(D408:N408)</f>
        <v>6</v>
      </c>
      <c r="Q408" s="44">
        <f>IF(P408&lt;9,0,+SMALL(D408:N408,1))</f>
        <v>0</v>
      </c>
      <c r="R408" s="44">
        <f>IF(P408&lt;10,0,+SMALL(D408:N408,2))</f>
        <v>0</v>
      </c>
      <c r="S408" s="44">
        <f>IF(P408&lt;11,0,+SMALL(D408:N408,3))</f>
        <v>0</v>
      </c>
      <c r="T408" s="44">
        <f>IF(P408&lt;12,0,+SMALL(D408:N408,4))</f>
        <v>0</v>
      </c>
      <c r="U408" s="44">
        <f>O408-Q408-R408-S408</f>
        <v>192</v>
      </c>
      <c r="V408" s="44">
        <f>+IF(+COUNT(D408:N408)&gt;0,RANK(U408,$U$385:$U$465,0),"")</f>
        <v>24</v>
      </c>
      <c r="W408" s="45" t="str">
        <f>IF((OR(P408&gt;7,X408="C")),1," ")</f>
        <v> </v>
      </c>
      <c r="X408" s="43" t="s">
        <v>7</v>
      </c>
    </row>
    <row r="409" spans="1:24" ht="15">
      <c r="A409" s="98" t="s">
        <v>232</v>
      </c>
      <c r="B409" s="103" t="s">
        <v>126</v>
      </c>
      <c r="C409" s="100" t="s">
        <v>194</v>
      </c>
      <c r="D409" s="101">
        <v>21</v>
      </c>
      <c r="E409" s="102">
        <v>24</v>
      </c>
      <c r="F409" s="43">
        <v>21</v>
      </c>
      <c r="G409" s="43">
        <v>26</v>
      </c>
      <c r="H409" s="43">
        <v>33</v>
      </c>
      <c r="I409" s="43">
        <v>21</v>
      </c>
      <c r="J409" s="43" t="s">
        <v>7</v>
      </c>
      <c r="K409" s="43">
        <v>27</v>
      </c>
      <c r="L409" s="43">
        <v>17</v>
      </c>
      <c r="M409" s="43" t="s">
        <v>7</v>
      </c>
      <c r="N409" s="43" t="s">
        <v>7</v>
      </c>
      <c r="O409" s="46">
        <f>SUM(D409:N409)</f>
        <v>190</v>
      </c>
      <c r="P409" s="44">
        <f>COUNT(D409:N409)</f>
        <v>8</v>
      </c>
      <c r="Q409" s="44">
        <f>IF(P409&lt;9,0,+SMALL(D409:N409,1))</f>
        <v>0</v>
      </c>
      <c r="R409" s="44">
        <f>IF(P409&lt;10,0,+SMALL(D409:N409,2))</f>
        <v>0</v>
      </c>
      <c r="S409" s="44">
        <f>IF(P409&lt;11,0,+SMALL(D409:N409,3))</f>
        <v>0</v>
      </c>
      <c r="T409" s="44">
        <f>IF(P409&lt;12,0,+SMALL(D409:N409,4))</f>
        <v>0</v>
      </c>
      <c r="U409" s="44">
        <f>O409-Q409-R409-S409</f>
        <v>190</v>
      </c>
      <c r="V409" s="44">
        <f>+IF(+COUNT(D409:N409)&gt;0,RANK(U409,$U$385:$U$465,0),"")</f>
        <v>25</v>
      </c>
      <c r="W409" s="45">
        <f>IF((OR(P409&gt;7,X409="C")),1," ")</f>
        <v>1</v>
      </c>
      <c r="X409" s="43" t="s">
        <v>7</v>
      </c>
    </row>
    <row r="410" spans="1:24" ht="15">
      <c r="A410" s="98" t="s">
        <v>231</v>
      </c>
      <c r="B410" s="103" t="s">
        <v>50</v>
      </c>
      <c r="C410" s="100" t="s">
        <v>46</v>
      </c>
      <c r="D410" s="101">
        <v>31</v>
      </c>
      <c r="E410" s="102">
        <v>33</v>
      </c>
      <c r="F410" s="43">
        <v>35</v>
      </c>
      <c r="G410" s="43" t="s">
        <v>7</v>
      </c>
      <c r="H410" s="43">
        <v>31</v>
      </c>
      <c r="I410" s="43" t="s">
        <v>7</v>
      </c>
      <c r="J410" s="43">
        <v>24</v>
      </c>
      <c r="K410" s="43" t="s">
        <v>7</v>
      </c>
      <c r="L410" s="43">
        <v>32</v>
      </c>
      <c r="M410" s="43" t="s">
        <v>7</v>
      </c>
      <c r="N410" s="43" t="s">
        <v>7</v>
      </c>
      <c r="O410" s="46">
        <f>SUM(D410:N410)</f>
        <v>186</v>
      </c>
      <c r="P410" s="44">
        <f>COUNT(D410:N410)</f>
        <v>6</v>
      </c>
      <c r="Q410" s="44">
        <f>IF(P410&lt;9,0,+SMALL(D410:N410,1))</f>
        <v>0</v>
      </c>
      <c r="R410" s="44">
        <f>IF(P410&lt;10,0,+SMALL(D410:N410,2))</f>
        <v>0</v>
      </c>
      <c r="S410" s="44">
        <f>IF(P410&lt;11,0,+SMALL(D410:N410,3))</f>
        <v>0</v>
      </c>
      <c r="T410" s="44">
        <f>IF(P410&lt;12,0,+SMALL(D410:N410,4))</f>
        <v>0</v>
      </c>
      <c r="U410" s="44">
        <f>O410-Q410-R410-S410</f>
        <v>186</v>
      </c>
      <c r="V410" s="44">
        <f>+IF(+COUNT(D410:N410)&gt;0,RANK(U410,$U$385:$U$465,0),"")</f>
        <v>26</v>
      </c>
      <c r="W410" s="45" t="str">
        <f>IF((OR(P410&gt;7,X410="C")),1," ")</f>
        <v> </v>
      </c>
      <c r="X410" s="43" t="s">
        <v>7</v>
      </c>
    </row>
    <row r="411" spans="1:24" ht="15">
      <c r="A411" s="98" t="s">
        <v>233</v>
      </c>
      <c r="B411" s="103" t="s">
        <v>135</v>
      </c>
      <c r="C411" s="100" t="s">
        <v>68</v>
      </c>
      <c r="D411" s="101">
        <v>27</v>
      </c>
      <c r="E411" s="102">
        <v>24</v>
      </c>
      <c r="F411" s="43">
        <v>28</v>
      </c>
      <c r="G411" s="43" t="s">
        <v>7</v>
      </c>
      <c r="H411" s="43">
        <v>25</v>
      </c>
      <c r="I411" s="43">
        <v>32</v>
      </c>
      <c r="J411" s="43" t="s">
        <v>7</v>
      </c>
      <c r="K411" s="43">
        <v>18</v>
      </c>
      <c r="L411" s="43">
        <v>32</v>
      </c>
      <c r="M411" s="43" t="s">
        <v>7</v>
      </c>
      <c r="N411" s="43" t="s">
        <v>7</v>
      </c>
      <c r="O411" s="46">
        <f>SUM(D411:N411)</f>
        <v>186</v>
      </c>
      <c r="P411" s="44">
        <f>COUNT(D411:N411)</f>
        <v>7</v>
      </c>
      <c r="Q411" s="44">
        <f>IF(P411&lt;9,0,+SMALL(D411:N411,1))</f>
        <v>0</v>
      </c>
      <c r="R411" s="44">
        <f>IF(P411&lt;10,0,+SMALL(D411:N411,2))</f>
        <v>0</v>
      </c>
      <c r="S411" s="44">
        <f>IF(P411&lt;11,0,+SMALL(D411:N411,3))</f>
        <v>0</v>
      </c>
      <c r="T411" s="44">
        <f>IF(P411&lt;12,0,+SMALL(D411:N411,4))</f>
        <v>0</v>
      </c>
      <c r="U411" s="44">
        <f>O411-Q411-R411-S411</f>
        <v>186</v>
      </c>
      <c r="V411" s="44">
        <f>+IF(+COUNT(D411:N411)&gt;0,RANK(U411,$U$385:$U$465,0),"")</f>
        <v>26</v>
      </c>
      <c r="W411" s="45" t="str">
        <f>IF((OR(P411&gt;7,X411="C")),1," ")</f>
        <v> </v>
      </c>
      <c r="X411" s="43" t="s">
        <v>7</v>
      </c>
    </row>
    <row r="412" spans="1:24" ht="15">
      <c r="A412" s="98" t="s">
        <v>227</v>
      </c>
      <c r="B412" s="103" t="s">
        <v>152</v>
      </c>
      <c r="C412" s="100" t="s">
        <v>68</v>
      </c>
      <c r="D412" s="101">
        <v>27</v>
      </c>
      <c r="E412" s="102">
        <v>33</v>
      </c>
      <c r="F412" s="43" t="s">
        <v>7</v>
      </c>
      <c r="G412" s="43">
        <v>26</v>
      </c>
      <c r="H412" s="43">
        <v>32</v>
      </c>
      <c r="I412" s="43">
        <v>41</v>
      </c>
      <c r="J412" s="43">
        <v>25</v>
      </c>
      <c r="K412" s="43" t="s">
        <v>7</v>
      </c>
      <c r="L412" s="43" t="s">
        <v>7</v>
      </c>
      <c r="M412" s="43" t="s">
        <v>7</v>
      </c>
      <c r="N412" s="43" t="s">
        <v>7</v>
      </c>
      <c r="O412" s="46">
        <f>SUM(D412:N412)</f>
        <v>184</v>
      </c>
      <c r="P412" s="44">
        <f>COUNT(D412:N412)</f>
        <v>6</v>
      </c>
      <c r="Q412" s="44">
        <f>IF(P412&lt;9,0,+SMALL(D412:N412,1))</f>
        <v>0</v>
      </c>
      <c r="R412" s="44">
        <f>IF(P412&lt;10,0,+SMALL(D412:N412,2))</f>
        <v>0</v>
      </c>
      <c r="S412" s="44">
        <f>IF(P412&lt;11,0,+SMALL(D412:N412,3))</f>
        <v>0</v>
      </c>
      <c r="T412" s="44">
        <f>IF(P412&lt;12,0,+SMALL(D412:N412,4))</f>
        <v>0</v>
      </c>
      <c r="U412" s="44">
        <f>O412-Q412-R412-S412</f>
        <v>184</v>
      </c>
      <c r="V412" s="44">
        <f>+IF(+COUNT(D412:N412)&gt;0,RANK(U412,$U$385:$U$465,0),"")</f>
        <v>28</v>
      </c>
      <c r="W412" s="45" t="str">
        <f>IF((OR(P412&gt;7,X412="C")),1," ")</f>
        <v> </v>
      </c>
      <c r="X412" s="43" t="s">
        <v>7</v>
      </c>
    </row>
    <row r="413" spans="1:24" ht="15">
      <c r="A413" s="98" t="s">
        <v>267</v>
      </c>
      <c r="B413" s="103" t="s">
        <v>112</v>
      </c>
      <c r="C413" s="100" t="s">
        <v>63</v>
      </c>
      <c r="D413" s="101">
        <v>30</v>
      </c>
      <c r="E413" s="102" t="s">
        <v>7</v>
      </c>
      <c r="F413" s="43">
        <v>26</v>
      </c>
      <c r="G413" s="43" t="s">
        <v>7</v>
      </c>
      <c r="H413" s="43">
        <v>15</v>
      </c>
      <c r="I413" s="43">
        <v>29</v>
      </c>
      <c r="J413" s="43">
        <v>23</v>
      </c>
      <c r="K413" s="43" t="s">
        <v>7</v>
      </c>
      <c r="L413" s="43">
        <v>30</v>
      </c>
      <c r="M413" s="43">
        <v>30</v>
      </c>
      <c r="N413" s="43" t="s">
        <v>7</v>
      </c>
      <c r="O413" s="46">
        <f>SUM(D413:N413)</f>
        <v>183</v>
      </c>
      <c r="P413" s="44">
        <f>COUNT(D413:N413)</f>
        <v>7</v>
      </c>
      <c r="Q413" s="44">
        <f>IF(P413&lt;9,0,+SMALL(D413:N413,1))</f>
        <v>0</v>
      </c>
      <c r="R413" s="44">
        <f>IF(P413&lt;10,0,+SMALL(D413:N413,2))</f>
        <v>0</v>
      </c>
      <c r="S413" s="44">
        <f>IF(P413&lt;11,0,+SMALL(D413:N413,3))</f>
        <v>0</v>
      </c>
      <c r="T413" s="44">
        <f>IF(P413&lt;12,0,+SMALL(D413:N413,4))</f>
        <v>0</v>
      </c>
      <c r="U413" s="44">
        <f>O413-Q413-R413-S413</f>
        <v>183</v>
      </c>
      <c r="V413" s="44">
        <f>+IF(+COUNT(D413:N413)&gt;0,RANK(U413,$U$385:$U$465,0),"")</f>
        <v>29</v>
      </c>
      <c r="W413" s="45" t="str">
        <f>IF((OR(P413&gt;7,X413="C")),1," ")</f>
        <v> </v>
      </c>
      <c r="X413" s="43" t="s">
        <v>7</v>
      </c>
    </row>
    <row r="414" spans="1:24" ht="15">
      <c r="A414" s="98" t="s">
        <v>262</v>
      </c>
      <c r="B414" s="103" t="s">
        <v>263</v>
      </c>
      <c r="C414" s="100" t="s">
        <v>124</v>
      </c>
      <c r="D414" s="101">
        <v>29</v>
      </c>
      <c r="E414" s="102" t="s">
        <v>7</v>
      </c>
      <c r="F414" s="43" t="s">
        <v>7</v>
      </c>
      <c r="G414" s="43">
        <v>28</v>
      </c>
      <c r="H414" s="43">
        <v>32</v>
      </c>
      <c r="I414" s="43">
        <v>33</v>
      </c>
      <c r="J414" s="43" t="s">
        <v>7</v>
      </c>
      <c r="K414" s="43">
        <v>24</v>
      </c>
      <c r="L414" s="43">
        <v>35</v>
      </c>
      <c r="M414" s="43" t="s">
        <v>7</v>
      </c>
      <c r="N414" s="43" t="s">
        <v>7</v>
      </c>
      <c r="O414" s="46">
        <f>SUM(D414:N414)</f>
        <v>181</v>
      </c>
      <c r="P414" s="44">
        <f>COUNT(D414:N414)</f>
        <v>6</v>
      </c>
      <c r="Q414" s="44">
        <f>IF(P414&lt;9,0,+SMALL(D414:N414,1))</f>
        <v>0</v>
      </c>
      <c r="R414" s="44">
        <f>IF(P414&lt;10,0,+SMALL(D414:N414,2))</f>
        <v>0</v>
      </c>
      <c r="S414" s="44">
        <f>IF(P414&lt;11,0,+SMALL(D414:N414,3))</f>
        <v>0</v>
      </c>
      <c r="T414" s="44">
        <f>IF(P414&lt;12,0,+SMALL(D414:N414,4))</f>
        <v>0</v>
      </c>
      <c r="U414" s="44">
        <f>O414-Q414-R414-S414</f>
        <v>181</v>
      </c>
      <c r="V414" s="44">
        <f>+IF(+COUNT(D414:N414)&gt;0,RANK(U414,$U$385:$U$465,0),"")</f>
        <v>30</v>
      </c>
      <c r="W414" s="45" t="str">
        <f>IF((OR(P414&gt;7,X414="C")),1," ")</f>
        <v> </v>
      </c>
      <c r="X414" s="43" t="s">
        <v>7</v>
      </c>
    </row>
    <row r="415" spans="1:24" ht="15">
      <c r="A415" s="98" t="s">
        <v>253</v>
      </c>
      <c r="B415" s="103" t="s">
        <v>146</v>
      </c>
      <c r="C415" s="100" t="s">
        <v>40</v>
      </c>
      <c r="D415" s="101">
        <v>21</v>
      </c>
      <c r="E415" s="102">
        <v>22</v>
      </c>
      <c r="F415" s="43">
        <v>24</v>
      </c>
      <c r="G415" s="43">
        <v>18</v>
      </c>
      <c r="H415" s="43">
        <v>27</v>
      </c>
      <c r="I415" s="43">
        <v>27</v>
      </c>
      <c r="J415" s="43" t="s">
        <v>7</v>
      </c>
      <c r="K415" s="43" t="s">
        <v>7</v>
      </c>
      <c r="L415" s="43">
        <v>20</v>
      </c>
      <c r="M415" s="43">
        <v>20</v>
      </c>
      <c r="N415" s="43" t="s">
        <v>7</v>
      </c>
      <c r="O415" s="46">
        <f>SUM(D415:N415)</f>
        <v>179</v>
      </c>
      <c r="P415" s="44">
        <f>COUNT(D415:N415)</f>
        <v>8</v>
      </c>
      <c r="Q415" s="44">
        <f>IF(P415&lt;9,0,+SMALL(D415:N415,1))</f>
        <v>0</v>
      </c>
      <c r="R415" s="44">
        <f>IF(P415&lt;10,0,+SMALL(D415:N415,2))</f>
        <v>0</v>
      </c>
      <c r="S415" s="44">
        <f>IF(P415&lt;11,0,+SMALL(D415:N415,3))</f>
        <v>0</v>
      </c>
      <c r="T415" s="44">
        <f>IF(P415&lt;12,0,+SMALL(D415:N415,4))</f>
        <v>0</v>
      </c>
      <c r="U415" s="44">
        <f>O415-Q415-R415-S415</f>
        <v>179</v>
      </c>
      <c r="V415" s="44">
        <f>+IF(+COUNT(D415:N415)&gt;0,RANK(U415,$U$385:$U$465,0),"")</f>
        <v>31</v>
      </c>
      <c r="W415" s="45">
        <f>IF((OR(P415&gt;7,X415="C")),1," ")</f>
        <v>1</v>
      </c>
      <c r="X415" s="43" t="s">
        <v>7</v>
      </c>
    </row>
    <row r="416" spans="1:24" ht="15">
      <c r="A416" s="98" t="s">
        <v>257</v>
      </c>
      <c r="B416" s="103" t="s">
        <v>135</v>
      </c>
      <c r="C416" s="100" t="s">
        <v>110</v>
      </c>
      <c r="D416" s="101">
        <v>31</v>
      </c>
      <c r="E416" s="102">
        <v>34</v>
      </c>
      <c r="F416" s="43">
        <v>23</v>
      </c>
      <c r="G416" s="43">
        <v>10</v>
      </c>
      <c r="H416" s="43">
        <v>27</v>
      </c>
      <c r="I416" s="43">
        <v>30</v>
      </c>
      <c r="J416" s="43" t="s">
        <v>7</v>
      </c>
      <c r="K416" s="43" t="s">
        <v>7</v>
      </c>
      <c r="L416" s="43" t="s">
        <v>7</v>
      </c>
      <c r="M416" s="43">
        <v>22</v>
      </c>
      <c r="N416" s="43" t="s">
        <v>7</v>
      </c>
      <c r="O416" s="46">
        <f>SUM(D416:N416)</f>
        <v>177</v>
      </c>
      <c r="P416" s="44">
        <f>COUNT(D416:N416)</f>
        <v>7</v>
      </c>
      <c r="Q416" s="44">
        <f>IF(P416&lt;9,0,+SMALL(D416:N416,1))</f>
        <v>0</v>
      </c>
      <c r="R416" s="44">
        <f>IF(P416&lt;10,0,+SMALL(D416:N416,2))</f>
        <v>0</v>
      </c>
      <c r="S416" s="44">
        <f>IF(P416&lt;11,0,+SMALL(D416:N416,3))</f>
        <v>0</v>
      </c>
      <c r="T416" s="44">
        <f>IF(P416&lt;12,0,+SMALL(D416:N416,4))</f>
        <v>0</v>
      </c>
      <c r="U416" s="44">
        <f>O416-Q416-R416-S416</f>
        <v>177</v>
      </c>
      <c r="V416" s="44">
        <f>+IF(+COUNT(D416:N416)&gt;0,RANK(U416,$U$385:$U$465,0),"")</f>
        <v>32</v>
      </c>
      <c r="W416" s="45" t="str">
        <f>IF((OR(P416&gt;7,X416="C")),1," ")</f>
        <v> </v>
      </c>
      <c r="X416" s="43" t="s">
        <v>7</v>
      </c>
    </row>
    <row r="417" spans="1:24" ht="15">
      <c r="A417" s="98" t="s">
        <v>259</v>
      </c>
      <c r="B417" s="103" t="s">
        <v>146</v>
      </c>
      <c r="C417" s="100" t="s">
        <v>63</v>
      </c>
      <c r="D417" s="101" t="s">
        <v>7</v>
      </c>
      <c r="E417" s="102">
        <v>32</v>
      </c>
      <c r="F417" s="43">
        <v>24</v>
      </c>
      <c r="G417" s="43">
        <v>20</v>
      </c>
      <c r="H417" s="43">
        <v>24</v>
      </c>
      <c r="I417" s="43">
        <v>29</v>
      </c>
      <c r="J417" s="43">
        <v>16</v>
      </c>
      <c r="K417" s="43" t="s">
        <v>7</v>
      </c>
      <c r="L417" s="43" t="s">
        <v>7</v>
      </c>
      <c r="M417" s="43">
        <v>31</v>
      </c>
      <c r="N417" s="43" t="s">
        <v>7</v>
      </c>
      <c r="O417" s="46">
        <f>SUM(D417:N417)</f>
        <v>176</v>
      </c>
      <c r="P417" s="44">
        <f>COUNT(D417:N417)</f>
        <v>7</v>
      </c>
      <c r="Q417" s="44">
        <f>IF(P417&lt;9,0,+SMALL(D417:N417,1))</f>
        <v>0</v>
      </c>
      <c r="R417" s="44">
        <f>IF(P417&lt;10,0,+SMALL(D417:N417,2))</f>
        <v>0</v>
      </c>
      <c r="S417" s="44">
        <f>IF(P417&lt;11,0,+SMALL(D417:N417,3))</f>
        <v>0</v>
      </c>
      <c r="T417" s="44">
        <f>IF(P417&lt;12,0,+SMALL(D417:N417,4))</f>
        <v>0</v>
      </c>
      <c r="U417" s="44">
        <f>O417-Q417-R417-S417</f>
        <v>176</v>
      </c>
      <c r="V417" s="44">
        <f>+IF(+COUNT(D417:N417)&gt;0,RANK(U417,$U$385:$U$465,0),"")</f>
        <v>33</v>
      </c>
      <c r="W417" s="45" t="str">
        <f>IF((OR(P417&gt;7,X417="C")),1," ")</f>
        <v> </v>
      </c>
      <c r="X417" s="43" t="s">
        <v>7</v>
      </c>
    </row>
    <row r="418" spans="1:24" ht="15">
      <c r="A418" s="98" t="s">
        <v>73</v>
      </c>
      <c r="B418" s="103" t="s">
        <v>235</v>
      </c>
      <c r="C418" s="100" t="s">
        <v>160</v>
      </c>
      <c r="D418" s="101">
        <v>18</v>
      </c>
      <c r="E418" s="102">
        <v>29</v>
      </c>
      <c r="F418" s="43">
        <v>20</v>
      </c>
      <c r="G418" s="43">
        <v>18</v>
      </c>
      <c r="H418" s="43">
        <v>9</v>
      </c>
      <c r="I418" s="43">
        <v>23</v>
      </c>
      <c r="J418" s="43">
        <v>20</v>
      </c>
      <c r="K418" s="43" t="s">
        <v>7</v>
      </c>
      <c r="L418" s="43">
        <v>21</v>
      </c>
      <c r="M418" s="43">
        <v>23</v>
      </c>
      <c r="N418" s="43" t="s">
        <v>7</v>
      </c>
      <c r="O418" s="46">
        <f>SUM(D418:N418)</f>
        <v>181</v>
      </c>
      <c r="P418" s="44">
        <f>COUNT(D418:N418)</f>
        <v>9</v>
      </c>
      <c r="Q418" s="44">
        <f>IF(P418&lt;9,0,+SMALL(D418:N418,1))</f>
        <v>9</v>
      </c>
      <c r="R418" s="44">
        <f>IF(P418&lt;10,0,+SMALL(D418:N418,2))</f>
        <v>0</v>
      </c>
      <c r="S418" s="44">
        <f>IF(P418&lt;11,0,+SMALL(D418:N418,3))</f>
        <v>0</v>
      </c>
      <c r="T418" s="44">
        <f>IF(P418&lt;12,0,+SMALL(D418:N418,4))</f>
        <v>0</v>
      </c>
      <c r="U418" s="44">
        <f>O418-Q418-R418-S418</f>
        <v>172</v>
      </c>
      <c r="V418" s="44">
        <f>+IF(+COUNT(D418:N418)&gt;0,RANK(U418,$U$385:$U$465,0),"")</f>
        <v>34</v>
      </c>
      <c r="W418" s="45">
        <f>IF((OR(P418&gt;7,X418="C")),1," ")</f>
        <v>1</v>
      </c>
      <c r="X418" s="43" t="s">
        <v>7</v>
      </c>
    </row>
    <row r="419" spans="1:24" ht="15">
      <c r="A419" s="98" t="s">
        <v>260</v>
      </c>
      <c r="B419" s="103" t="s">
        <v>261</v>
      </c>
      <c r="C419" s="100" t="s">
        <v>63</v>
      </c>
      <c r="D419" s="101" t="s">
        <v>7</v>
      </c>
      <c r="E419" s="102" t="s">
        <v>7</v>
      </c>
      <c r="F419" s="43">
        <v>31</v>
      </c>
      <c r="G419" s="43">
        <v>31</v>
      </c>
      <c r="H419" s="43">
        <v>24</v>
      </c>
      <c r="I419" s="43">
        <v>36</v>
      </c>
      <c r="J419" s="43" t="s">
        <v>7</v>
      </c>
      <c r="K419" s="43" t="s">
        <v>7</v>
      </c>
      <c r="L419" s="43">
        <v>21</v>
      </c>
      <c r="M419" s="43">
        <v>27</v>
      </c>
      <c r="N419" s="43" t="s">
        <v>7</v>
      </c>
      <c r="O419" s="46">
        <f>SUM(D419:N419)</f>
        <v>170</v>
      </c>
      <c r="P419" s="44">
        <f>COUNT(D419:N419)</f>
        <v>6</v>
      </c>
      <c r="Q419" s="44">
        <f>IF(P419&lt;9,0,+SMALL(D419:N419,1))</f>
        <v>0</v>
      </c>
      <c r="R419" s="44">
        <f>IF(P419&lt;10,0,+SMALL(D419:N419,2))</f>
        <v>0</v>
      </c>
      <c r="S419" s="44">
        <f>IF(P419&lt;11,0,+SMALL(D419:N419,3))</f>
        <v>0</v>
      </c>
      <c r="T419" s="44">
        <f>IF(P419&lt;12,0,+SMALL(D419:N419,4))</f>
        <v>0</v>
      </c>
      <c r="U419" s="44">
        <f>O419-Q419-R419-S419</f>
        <v>170</v>
      </c>
      <c r="V419" s="44">
        <f>+IF(+COUNT(D419:N419)&gt;0,RANK(U419,$U$385:$U$465,0),"")</f>
        <v>35</v>
      </c>
      <c r="W419" s="45" t="str">
        <f>IF((OR(P419&gt;7,X419="C")),1," ")</f>
        <v> </v>
      </c>
      <c r="X419" s="43" t="s">
        <v>7</v>
      </c>
    </row>
    <row r="420" spans="1:24" ht="15">
      <c r="A420" s="98" t="s">
        <v>270</v>
      </c>
      <c r="B420" s="103" t="s">
        <v>123</v>
      </c>
      <c r="C420" s="100" t="s">
        <v>86</v>
      </c>
      <c r="D420" s="101">
        <v>13</v>
      </c>
      <c r="E420" s="102">
        <v>12</v>
      </c>
      <c r="F420" s="43">
        <v>22</v>
      </c>
      <c r="G420" s="43">
        <v>21</v>
      </c>
      <c r="H420" s="43">
        <v>28</v>
      </c>
      <c r="I420" s="43">
        <v>25</v>
      </c>
      <c r="J420" s="43">
        <v>23</v>
      </c>
      <c r="K420" s="43">
        <v>19</v>
      </c>
      <c r="L420" s="43">
        <v>19</v>
      </c>
      <c r="M420" s="43" t="s">
        <v>7</v>
      </c>
      <c r="N420" s="43" t="s">
        <v>7</v>
      </c>
      <c r="O420" s="46">
        <f>SUM(D420:N420)</f>
        <v>182</v>
      </c>
      <c r="P420" s="44">
        <f>COUNT(D420:N420)</f>
        <v>9</v>
      </c>
      <c r="Q420" s="44">
        <f>IF(P420&lt;9,0,+SMALL(D420:N420,1))</f>
        <v>12</v>
      </c>
      <c r="R420" s="44">
        <f>IF(P420&lt;10,0,+SMALL(D420:N420,2))</f>
        <v>0</v>
      </c>
      <c r="S420" s="44">
        <f>IF(P420&lt;11,0,+SMALL(D420:N420,3))</f>
        <v>0</v>
      </c>
      <c r="T420" s="44">
        <f>IF(P420&lt;12,0,+SMALL(D420:N420,4))</f>
        <v>0</v>
      </c>
      <c r="U420" s="44">
        <f>O420-Q420-R420-S420</f>
        <v>170</v>
      </c>
      <c r="V420" s="44">
        <f>+IF(+COUNT(D420:N420)&gt;0,RANK(U420,$U$385:$U$465,0),"")</f>
        <v>35</v>
      </c>
      <c r="W420" s="45">
        <f>IF((OR(P420&gt;7,X420="C")),1," ")</f>
        <v>1</v>
      </c>
      <c r="X420" s="43" t="s">
        <v>7</v>
      </c>
    </row>
    <row r="421" spans="1:24" ht="15">
      <c r="A421" s="98" t="s">
        <v>251</v>
      </c>
      <c r="B421" s="103" t="s">
        <v>252</v>
      </c>
      <c r="C421" s="100" t="s">
        <v>57</v>
      </c>
      <c r="D421" s="101" t="s">
        <v>7</v>
      </c>
      <c r="E421" s="102" t="s">
        <v>7</v>
      </c>
      <c r="F421" s="43" t="s">
        <v>7</v>
      </c>
      <c r="G421" s="43">
        <v>30</v>
      </c>
      <c r="H421" s="43">
        <v>33</v>
      </c>
      <c r="I421" s="43">
        <v>27</v>
      </c>
      <c r="J421" s="43" t="s">
        <v>7</v>
      </c>
      <c r="K421" s="43" t="s">
        <v>7</v>
      </c>
      <c r="L421" s="43">
        <v>41</v>
      </c>
      <c r="M421" s="43">
        <v>31</v>
      </c>
      <c r="N421" s="43" t="s">
        <v>7</v>
      </c>
      <c r="O421" s="46">
        <f>SUM(D421:N421)</f>
        <v>162</v>
      </c>
      <c r="P421" s="44">
        <f>COUNT(D421:N421)</f>
        <v>5</v>
      </c>
      <c r="Q421" s="44">
        <f>IF(P421&lt;9,0,+SMALL(D421:N421,1))</f>
        <v>0</v>
      </c>
      <c r="R421" s="44">
        <f>IF(P421&lt;10,0,+SMALL(D421:N421,2))</f>
        <v>0</v>
      </c>
      <c r="S421" s="44">
        <f>IF(P421&lt;11,0,+SMALL(D421:N421,3))</f>
        <v>0</v>
      </c>
      <c r="T421" s="44">
        <f>IF(P421&lt;12,0,+SMALL(D421:N421,4))</f>
        <v>0</v>
      </c>
      <c r="U421" s="44">
        <f>O421-Q421-R421-S421</f>
        <v>162</v>
      </c>
      <c r="V421" s="44">
        <f>+IF(+COUNT(D421:N421)&gt;0,RANK(U421,$U$385:$U$465,0),"")</f>
        <v>37</v>
      </c>
      <c r="W421" s="45" t="str">
        <f>IF((OR(P421&gt;7,X421="C")),1," ")</f>
        <v> </v>
      </c>
      <c r="X421" s="43" t="s">
        <v>7</v>
      </c>
    </row>
    <row r="422" spans="1:24" ht="15">
      <c r="A422" s="98" t="s">
        <v>246</v>
      </c>
      <c r="B422" s="103" t="s">
        <v>135</v>
      </c>
      <c r="C422" s="100" t="s">
        <v>68</v>
      </c>
      <c r="D422" s="101">
        <v>15</v>
      </c>
      <c r="E422" s="102" t="s">
        <v>7</v>
      </c>
      <c r="F422" s="43">
        <v>24</v>
      </c>
      <c r="G422" s="43">
        <v>23</v>
      </c>
      <c r="H422" s="43">
        <v>37</v>
      </c>
      <c r="I422" s="43" t="s">
        <v>7</v>
      </c>
      <c r="J422" s="43">
        <v>25</v>
      </c>
      <c r="K422" s="43">
        <v>37</v>
      </c>
      <c r="L422" s="43" t="s">
        <v>7</v>
      </c>
      <c r="M422" s="43" t="s">
        <v>7</v>
      </c>
      <c r="N422" s="43" t="s">
        <v>7</v>
      </c>
      <c r="O422" s="46">
        <f>SUM(D422:N422)</f>
        <v>161</v>
      </c>
      <c r="P422" s="44">
        <f>COUNT(D422:N422)</f>
        <v>6</v>
      </c>
      <c r="Q422" s="44">
        <f>IF(P422&lt;9,0,+SMALL(D422:N422,1))</f>
        <v>0</v>
      </c>
      <c r="R422" s="44">
        <f>IF(P422&lt;10,0,+SMALL(D422:N422,2))</f>
        <v>0</v>
      </c>
      <c r="S422" s="44">
        <f>IF(P422&lt;11,0,+SMALL(D422:N422,3))</f>
        <v>0</v>
      </c>
      <c r="T422" s="44">
        <f>IF(P422&lt;12,0,+SMALL(D422:N422,4))</f>
        <v>0</v>
      </c>
      <c r="U422" s="44">
        <f>O422-Q422-R422-S422</f>
        <v>161</v>
      </c>
      <c r="V422" s="44">
        <f>+IF(+COUNT(D422:N422)&gt;0,RANK(U422,$U$385:$U$465,0),"")</f>
        <v>38</v>
      </c>
      <c r="W422" s="45" t="str">
        <f>IF((OR(P422&gt;7,X422="C")),1," ")</f>
        <v> </v>
      </c>
      <c r="X422" s="43" t="s">
        <v>7</v>
      </c>
    </row>
    <row r="423" spans="1:24" ht="15">
      <c r="A423" s="98" t="s">
        <v>250</v>
      </c>
      <c r="B423" s="103" t="s">
        <v>212</v>
      </c>
      <c r="C423" s="100" t="s">
        <v>160</v>
      </c>
      <c r="D423" s="101">
        <v>22</v>
      </c>
      <c r="E423" s="102">
        <v>31</v>
      </c>
      <c r="F423" s="43">
        <v>24</v>
      </c>
      <c r="G423" s="43">
        <v>27</v>
      </c>
      <c r="H423" s="43">
        <v>28</v>
      </c>
      <c r="I423" s="43">
        <v>26</v>
      </c>
      <c r="J423" s="43" t="s">
        <v>7</v>
      </c>
      <c r="K423" s="43" t="s">
        <v>7</v>
      </c>
      <c r="L423" s="43" t="s">
        <v>7</v>
      </c>
      <c r="M423" s="43" t="s">
        <v>7</v>
      </c>
      <c r="N423" s="43" t="s">
        <v>7</v>
      </c>
      <c r="O423" s="46">
        <f>SUM(D423:N423)</f>
        <v>158</v>
      </c>
      <c r="P423" s="44">
        <f>COUNT(D423:N423)</f>
        <v>6</v>
      </c>
      <c r="Q423" s="44">
        <f>IF(P423&lt;9,0,+SMALL(D423:N423,1))</f>
        <v>0</v>
      </c>
      <c r="R423" s="44">
        <f>IF(P423&lt;10,0,+SMALL(D423:N423,2))</f>
        <v>0</v>
      </c>
      <c r="S423" s="44">
        <f>IF(P423&lt;11,0,+SMALL(D423:N423,3))</f>
        <v>0</v>
      </c>
      <c r="T423" s="44">
        <f>IF(P423&lt;12,0,+SMALL(D423:N423,4))</f>
        <v>0</v>
      </c>
      <c r="U423" s="44">
        <f>O423-Q423-R423-S423</f>
        <v>158</v>
      </c>
      <c r="V423" s="44">
        <f>+IF(+COUNT(D423:N423)&gt;0,RANK(U423,$U$385:$U$465,0),"")</f>
        <v>39</v>
      </c>
      <c r="W423" s="45" t="str">
        <f>IF((OR(P423&gt;7,X423="C")),1," ")</f>
        <v> </v>
      </c>
      <c r="X423" s="43" t="s">
        <v>7</v>
      </c>
    </row>
    <row r="424" spans="1:24" ht="15">
      <c r="A424" s="98" t="s">
        <v>69</v>
      </c>
      <c r="B424" s="103" t="s">
        <v>175</v>
      </c>
      <c r="C424" s="100" t="s">
        <v>63</v>
      </c>
      <c r="D424" s="101" t="s">
        <v>7</v>
      </c>
      <c r="E424" s="102" t="s">
        <v>7</v>
      </c>
      <c r="F424" s="43">
        <v>35</v>
      </c>
      <c r="G424" s="43">
        <v>28</v>
      </c>
      <c r="H424" s="43">
        <v>33</v>
      </c>
      <c r="I424" s="43">
        <v>33</v>
      </c>
      <c r="J424" s="43" t="s">
        <v>7</v>
      </c>
      <c r="K424" s="43" t="s">
        <v>7</v>
      </c>
      <c r="L424" s="43" t="s">
        <v>7</v>
      </c>
      <c r="M424" s="43">
        <v>29</v>
      </c>
      <c r="N424" s="43" t="s">
        <v>7</v>
      </c>
      <c r="O424" s="46">
        <f>SUM(D424:N424)</f>
        <v>158</v>
      </c>
      <c r="P424" s="44">
        <f>COUNT(D424:N424)</f>
        <v>5</v>
      </c>
      <c r="Q424" s="44">
        <f>IF(P424&lt;9,0,+SMALL(D424:N424,1))</f>
        <v>0</v>
      </c>
      <c r="R424" s="44">
        <f>IF(P424&lt;10,0,+SMALL(D424:N424,2))</f>
        <v>0</v>
      </c>
      <c r="S424" s="44">
        <f>IF(P424&lt;11,0,+SMALL(D424:N424,3))</f>
        <v>0</v>
      </c>
      <c r="T424" s="44">
        <f>IF(P424&lt;12,0,+SMALL(D424:N424,4))</f>
        <v>0</v>
      </c>
      <c r="U424" s="44">
        <f>O424-Q424-R424-S424</f>
        <v>158</v>
      </c>
      <c r="V424" s="44">
        <f>+IF(+COUNT(D424:N424)&gt;0,RANK(U424,$U$385:$U$465,0),"")</f>
        <v>39</v>
      </c>
      <c r="W424" s="45" t="str">
        <f>IF((OR(P424&gt;7,X424="C")),1," ")</f>
        <v> </v>
      </c>
      <c r="X424" s="43" t="s">
        <v>7</v>
      </c>
    </row>
    <row r="425" spans="1:24" ht="15">
      <c r="A425" s="98" t="s">
        <v>269</v>
      </c>
      <c r="B425" s="103" t="s">
        <v>95</v>
      </c>
      <c r="C425" s="100" t="s">
        <v>80</v>
      </c>
      <c r="D425" s="101">
        <v>36</v>
      </c>
      <c r="E425" s="102">
        <v>35</v>
      </c>
      <c r="F425" s="43" t="s">
        <v>7</v>
      </c>
      <c r="G425" s="43" t="s">
        <v>7</v>
      </c>
      <c r="H425" s="43">
        <v>34</v>
      </c>
      <c r="I425" s="43">
        <v>29</v>
      </c>
      <c r="J425" s="43" t="s">
        <v>7</v>
      </c>
      <c r="K425" s="43" t="s">
        <v>7</v>
      </c>
      <c r="L425" s="43" t="s">
        <v>7</v>
      </c>
      <c r="M425" s="43">
        <v>23</v>
      </c>
      <c r="N425" s="43" t="s">
        <v>7</v>
      </c>
      <c r="O425" s="46">
        <f>SUM(D425:N425)</f>
        <v>157</v>
      </c>
      <c r="P425" s="44">
        <f>COUNT(D425:N425)</f>
        <v>5</v>
      </c>
      <c r="Q425" s="44">
        <f>IF(P425&lt;9,0,+SMALL(D425:N425,1))</f>
        <v>0</v>
      </c>
      <c r="R425" s="44">
        <f>IF(P425&lt;10,0,+SMALL(D425:N425,2))</f>
        <v>0</v>
      </c>
      <c r="S425" s="44">
        <f>IF(P425&lt;11,0,+SMALL(D425:N425,3))</f>
        <v>0</v>
      </c>
      <c r="T425" s="44">
        <f>IF(P425&lt;12,0,+SMALL(D425:N425,4))</f>
        <v>0</v>
      </c>
      <c r="U425" s="44">
        <f>O425-Q425-R425-S425</f>
        <v>157</v>
      </c>
      <c r="V425" s="44">
        <f>+IF(+COUNT(D425:N425)&gt;0,RANK(U425,$U$385:$U$465,0),"")</f>
        <v>41</v>
      </c>
      <c r="W425" s="45" t="str">
        <f>IF((OR(P425&gt;7,X425="C")),1," ")</f>
        <v> </v>
      </c>
      <c r="X425" s="43" t="s">
        <v>7</v>
      </c>
    </row>
    <row r="426" spans="1:24" ht="15">
      <c r="A426" s="98" t="s">
        <v>243</v>
      </c>
      <c r="B426" s="103" t="s">
        <v>210</v>
      </c>
      <c r="C426" s="100" t="s">
        <v>75</v>
      </c>
      <c r="D426" s="101">
        <v>31</v>
      </c>
      <c r="E426" s="102" t="s">
        <v>7</v>
      </c>
      <c r="F426" s="43">
        <v>20</v>
      </c>
      <c r="G426" s="43">
        <v>30</v>
      </c>
      <c r="H426" s="43">
        <v>15</v>
      </c>
      <c r="I426" s="43">
        <v>40</v>
      </c>
      <c r="J426" s="43" t="s">
        <v>7</v>
      </c>
      <c r="K426" s="43">
        <v>20</v>
      </c>
      <c r="L426" s="43" t="s">
        <v>7</v>
      </c>
      <c r="M426" s="43" t="s">
        <v>7</v>
      </c>
      <c r="N426" s="43" t="s">
        <v>7</v>
      </c>
      <c r="O426" s="46">
        <f>SUM(D426:N426)</f>
        <v>156</v>
      </c>
      <c r="P426" s="44">
        <f>COUNT(D426:N426)</f>
        <v>6</v>
      </c>
      <c r="Q426" s="44">
        <f>IF(P426&lt;9,0,+SMALL(D426:N426,1))</f>
        <v>0</v>
      </c>
      <c r="R426" s="44">
        <f>IF(P426&lt;10,0,+SMALL(D426:N426,2))</f>
        <v>0</v>
      </c>
      <c r="S426" s="44">
        <f>IF(P426&lt;11,0,+SMALL(D426:N426,3))</f>
        <v>0</v>
      </c>
      <c r="T426" s="44">
        <f>IF(P426&lt;12,0,+SMALL(D426:N426,4))</f>
        <v>0</v>
      </c>
      <c r="U426" s="44">
        <f>O426-Q426-R426-S426</f>
        <v>156</v>
      </c>
      <c r="V426" s="44">
        <f>+IF(+COUNT(D426:N426)&gt;0,RANK(U426,$U$385:$U$465,0),"")</f>
        <v>42</v>
      </c>
      <c r="W426" s="45" t="str">
        <f>IF((OR(P426&gt;7,X426="C")),1," ")</f>
        <v> </v>
      </c>
      <c r="X426" s="43" t="s">
        <v>7</v>
      </c>
    </row>
    <row r="427" spans="1:24" ht="15">
      <c r="A427" s="98" t="s">
        <v>219</v>
      </c>
      <c r="B427" s="103" t="s">
        <v>123</v>
      </c>
      <c r="C427" s="100" t="s">
        <v>46</v>
      </c>
      <c r="D427" s="101" t="s">
        <v>7</v>
      </c>
      <c r="E427" s="102">
        <v>28</v>
      </c>
      <c r="F427" s="43">
        <v>30</v>
      </c>
      <c r="G427" s="43">
        <v>31</v>
      </c>
      <c r="H427" s="43" t="s">
        <v>7</v>
      </c>
      <c r="I427" s="43" t="s">
        <v>7</v>
      </c>
      <c r="J427" s="43" t="s">
        <v>7</v>
      </c>
      <c r="K427" s="43">
        <v>39</v>
      </c>
      <c r="L427" s="43">
        <v>26</v>
      </c>
      <c r="M427" s="43" t="s">
        <v>7</v>
      </c>
      <c r="N427" s="43" t="s">
        <v>7</v>
      </c>
      <c r="O427" s="46">
        <f>SUM(D427:N427)</f>
        <v>154</v>
      </c>
      <c r="P427" s="44">
        <f>COUNT(D427:N427)</f>
        <v>5</v>
      </c>
      <c r="Q427" s="44">
        <f>IF(P427&lt;9,0,+SMALL(D427:N427,1))</f>
        <v>0</v>
      </c>
      <c r="R427" s="44">
        <f>IF(P427&lt;10,0,+SMALL(D427:N427,2))</f>
        <v>0</v>
      </c>
      <c r="S427" s="44">
        <f>IF(P427&lt;11,0,+SMALL(D427:N427,3))</f>
        <v>0</v>
      </c>
      <c r="T427" s="44">
        <f>IF(P427&lt;12,0,+SMALL(D427:N427,4))</f>
        <v>0</v>
      </c>
      <c r="U427" s="44">
        <f>O427-Q427-R427-S427</f>
        <v>154</v>
      </c>
      <c r="V427" s="44">
        <f>+IF(+COUNT(D427:N427)&gt;0,RANK(U427,$U$385:$U$465,0),"")</f>
        <v>43</v>
      </c>
      <c r="W427" s="45" t="str">
        <f>IF((OR(P427&gt;7,X427="C")),1," ")</f>
        <v> </v>
      </c>
      <c r="X427" s="43" t="s">
        <v>7</v>
      </c>
    </row>
    <row r="428" spans="1:24" ht="15">
      <c r="A428" s="98" t="s">
        <v>271</v>
      </c>
      <c r="B428" s="103" t="s">
        <v>116</v>
      </c>
      <c r="C428" s="100" t="s">
        <v>124</v>
      </c>
      <c r="D428" s="101">
        <v>26</v>
      </c>
      <c r="E428" s="102">
        <v>30</v>
      </c>
      <c r="F428" s="43">
        <v>27</v>
      </c>
      <c r="G428" s="43" t="s">
        <v>7</v>
      </c>
      <c r="H428" s="43">
        <v>26</v>
      </c>
      <c r="I428" s="43">
        <v>29</v>
      </c>
      <c r="J428" s="43" t="s">
        <v>7</v>
      </c>
      <c r="K428" s="43" t="s">
        <v>7</v>
      </c>
      <c r="L428" s="43">
        <v>14</v>
      </c>
      <c r="M428" s="43" t="s">
        <v>7</v>
      </c>
      <c r="N428" s="43" t="s">
        <v>7</v>
      </c>
      <c r="O428" s="46">
        <f>SUM(D428:N428)</f>
        <v>152</v>
      </c>
      <c r="P428" s="44">
        <f>COUNT(D428:N428)</f>
        <v>6</v>
      </c>
      <c r="Q428" s="44">
        <f>IF(P428&lt;9,0,+SMALL(D428:N428,1))</f>
        <v>0</v>
      </c>
      <c r="R428" s="44">
        <f>IF(P428&lt;10,0,+SMALL(D428:N428,2))</f>
        <v>0</v>
      </c>
      <c r="S428" s="44">
        <f>IF(P428&lt;11,0,+SMALL(D428:N428,3))</f>
        <v>0</v>
      </c>
      <c r="T428" s="44">
        <f>IF(P428&lt;12,0,+SMALL(D428:N428,4))</f>
        <v>0</v>
      </c>
      <c r="U428" s="44">
        <f>O428-Q428-R428-S428</f>
        <v>152</v>
      </c>
      <c r="V428" s="44">
        <f>+IF(+COUNT(D428:N428)&gt;0,RANK(U428,$U$385:$U$465,0),"")</f>
        <v>44</v>
      </c>
      <c r="W428" s="45" t="str">
        <f>IF((OR(P428&gt;7,X428="C")),1," ")</f>
        <v> </v>
      </c>
      <c r="X428" s="43" t="s">
        <v>7</v>
      </c>
    </row>
    <row r="429" spans="1:24" ht="15">
      <c r="A429" s="98" t="s">
        <v>266</v>
      </c>
      <c r="B429" s="103" t="s">
        <v>196</v>
      </c>
      <c r="C429" s="100" t="s">
        <v>46</v>
      </c>
      <c r="D429" s="101">
        <v>32</v>
      </c>
      <c r="E429" s="102">
        <v>23</v>
      </c>
      <c r="F429" s="43">
        <v>21</v>
      </c>
      <c r="G429" s="43">
        <v>9</v>
      </c>
      <c r="H429" s="43">
        <v>20</v>
      </c>
      <c r="I429" s="43">
        <v>16</v>
      </c>
      <c r="J429" s="43" t="s">
        <v>7</v>
      </c>
      <c r="K429" s="43">
        <v>28</v>
      </c>
      <c r="L429" s="43" t="s">
        <v>7</v>
      </c>
      <c r="M429" s="43" t="s">
        <v>7</v>
      </c>
      <c r="N429" s="43" t="s">
        <v>7</v>
      </c>
      <c r="O429" s="46">
        <f>SUM(D429:N429)</f>
        <v>149</v>
      </c>
      <c r="P429" s="44">
        <f>COUNT(D429:N429)</f>
        <v>7</v>
      </c>
      <c r="Q429" s="44">
        <f>IF(P429&lt;9,0,+SMALL(D429:N429,1))</f>
        <v>0</v>
      </c>
      <c r="R429" s="44">
        <f>IF(P429&lt;10,0,+SMALL(D429:N429,2))</f>
        <v>0</v>
      </c>
      <c r="S429" s="44">
        <f>IF(P429&lt;11,0,+SMALL(D429:N429,3))</f>
        <v>0</v>
      </c>
      <c r="T429" s="44">
        <f>IF(P429&lt;12,0,+SMALL(D429:N429,4))</f>
        <v>0</v>
      </c>
      <c r="U429" s="44">
        <f>O429-Q429-R429-S429</f>
        <v>149</v>
      </c>
      <c r="V429" s="44">
        <f>+IF(+COUNT(D429:N429)&gt;0,RANK(U429,$U$385:$U$465,0),"")</f>
        <v>45</v>
      </c>
      <c r="W429" s="45" t="str">
        <f>IF((OR(P429&gt;7,X429="C")),1," ")</f>
        <v> </v>
      </c>
      <c r="X429" s="43" t="s">
        <v>7</v>
      </c>
    </row>
    <row r="430" spans="1:24" ht="15">
      <c r="A430" s="98" t="s">
        <v>254</v>
      </c>
      <c r="B430" s="103" t="s">
        <v>206</v>
      </c>
      <c r="C430" s="100" t="s">
        <v>60</v>
      </c>
      <c r="D430" s="101">
        <v>35</v>
      </c>
      <c r="E430" s="102" t="s">
        <v>7</v>
      </c>
      <c r="F430" s="43">
        <v>26</v>
      </c>
      <c r="G430" s="43">
        <v>24</v>
      </c>
      <c r="H430" s="43">
        <v>33</v>
      </c>
      <c r="I430" s="43" t="s">
        <v>7</v>
      </c>
      <c r="J430" s="43" t="s">
        <v>7</v>
      </c>
      <c r="K430" s="43" t="s">
        <v>7</v>
      </c>
      <c r="L430" s="43" t="s">
        <v>7</v>
      </c>
      <c r="M430" s="43">
        <v>30</v>
      </c>
      <c r="N430" s="43" t="s">
        <v>7</v>
      </c>
      <c r="O430" s="46">
        <f>SUM(D430:N430)</f>
        <v>148</v>
      </c>
      <c r="P430" s="44">
        <f>COUNT(D430:N430)</f>
        <v>5</v>
      </c>
      <c r="Q430" s="44">
        <f>IF(P430&lt;9,0,+SMALL(D430:N430,1))</f>
        <v>0</v>
      </c>
      <c r="R430" s="44">
        <f>IF(P430&lt;10,0,+SMALL(D430:N430,2))</f>
        <v>0</v>
      </c>
      <c r="S430" s="44">
        <f>IF(P430&lt;11,0,+SMALL(D430:N430,3))</f>
        <v>0</v>
      </c>
      <c r="T430" s="44">
        <f>IF(P430&lt;12,0,+SMALL(D430:N430,4))</f>
        <v>0</v>
      </c>
      <c r="U430" s="44">
        <f>O430-Q430-R430-S430</f>
        <v>148</v>
      </c>
      <c r="V430" s="44">
        <f>+IF(+COUNT(D430:N430)&gt;0,RANK(U430,$U$385:$U$465,0),"")</f>
        <v>46</v>
      </c>
      <c r="W430" s="45" t="str">
        <f>IF((OR(P430&gt;7,X430="C")),1," ")</f>
        <v> </v>
      </c>
      <c r="X430" s="43" t="s">
        <v>7</v>
      </c>
    </row>
    <row r="431" spans="1:24" ht="15">
      <c r="A431" s="98" t="s">
        <v>255</v>
      </c>
      <c r="B431" s="103" t="s">
        <v>177</v>
      </c>
      <c r="C431" s="100" t="s">
        <v>68</v>
      </c>
      <c r="D431" s="101" t="s">
        <v>7</v>
      </c>
      <c r="E431" s="102" t="s">
        <v>7</v>
      </c>
      <c r="F431" s="43">
        <v>23</v>
      </c>
      <c r="G431" s="43" t="s">
        <v>7</v>
      </c>
      <c r="H431" s="43">
        <v>31</v>
      </c>
      <c r="I431" s="43" t="s">
        <v>7</v>
      </c>
      <c r="J431" s="43">
        <v>40</v>
      </c>
      <c r="K431" s="43">
        <v>27</v>
      </c>
      <c r="L431" s="43">
        <v>26</v>
      </c>
      <c r="M431" s="43" t="s">
        <v>7</v>
      </c>
      <c r="N431" s="43" t="s">
        <v>7</v>
      </c>
      <c r="O431" s="46">
        <f>SUM(D431:N431)</f>
        <v>147</v>
      </c>
      <c r="P431" s="44">
        <f>COUNT(D431:N431)</f>
        <v>5</v>
      </c>
      <c r="Q431" s="44">
        <f>IF(P431&lt;9,0,+SMALL(D431:N431,1))</f>
        <v>0</v>
      </c>
      <c r="R431" s="44">
        <f>IF(P431&lt;10,0,+SMALL(D431:N431,2))</f>
        <v>0</v>
      </c>
      <c r="S431" s="44">
        <f>IF(P431&lt;11,0,+SMALL(D431:N431,3))</f>
        <v>0</v>
      </c>
      <c r="T431" s="44">
        <f>IF(P431&lt;12,0,+SMALL(D431:N431,4))</f>
        <v>0</v>
      </c>
      <c r="U431" s="44">
        <f>O431-Q431-R431-S431</f>
        <v>147</v>
      </c>
      <c r="V431" s="44">
        <f>+IF(+COUNT(D431:N431)&gt;0,RANK(U431,$U$385:$U$465,0),"")</f>
        <v>47</v>
      </c>
      <c r="W431" s="45" t="str">
        <f>IF((OR(P431&gt;7,X431="C")),1," ")</f>
        <v> </v>
      </c>
      <c r="X431" s="43" t="s">
        <v>7</v>
      </c>
    </row>
    <row r="432" spans="1:24" ht="15">
      <c r="A432" s="98" t="s">
        <v>52</v>
      </c>
      <c r="B432" s="103" t="s">
        <v>275</v>
      </c>
      <c r="C432" s="100" t="s">
        <v>54</v>
      </c>
      <c r="D432" s="101">
        <v>23</v>
      </c>
      <c r="E432" s="102" t="s">
        <v>7</v>
      </c>
      <c r="F432" s="43">
        <v>27</v>
      </c>
      <c r="G432" s="43">
        <v>21</v>
      </c>
      <c r="H432" s="43">
        <v>26</v>
      </c>
      <c r="I432" s="43" t="s">
        <v>7</v>
      </c>
      <c r="J432" s="43">
        <v>25</v>
      </c>
      <c r="K432" s="43" t="s">
        <v>7</v>
      </c>
      <c r="L432" s="43" t="s">
        <v>7</v>
      </c>
      <c r="M432" s="43">
        <v>24</v>
      </c>
      <c r="N432" s="43" t="s">
        <v>7</v>
      </c>
      <c r="O432" s="46">
        <f>SUM(D432:N432)</f>
        <v>146</v>
      </c>
      <c r="P432" s="44">
        <f>COUNT(D432:N432)</f>
        <v>6</v>
      </c>
      <c r="Q432" s="44">
        <f>IF(P432&lt;9,0,+SMALL(D432:N432,1))</f>
        <v>0</v>
      </c>
      <c r="R432" s="44">
        <f>IF(P432&lt;10,0,+SMALL(D432:N432,2))</f>
        <v>0</v>
      </c>
      <c r="S432" s="44">
        <f>IF(P432&lt;11,0,+SMALL(D432:N432,3))</f>
        <v>0</v>
      </c>
      <c r="T432" s="44">
        <f>IF(P432&lt;12,0,+SMALL(D432:N432,4))</f>
        <v>0</v>
      </c>
      <c r="U432" s="44">
        <f>O432-Q432-R432-S432</f>
        <v>146</v>
      </c>
      <c r="V432" s="44">
        <f>+IF(+COUNT(D432:N432)&gt;0,RANK(U432,$U$385:$U$465,0),"")</f>
        <v>48</v>
      </c>
      <c r="W432" s="45" t="str">
        <f>IF((OR(P432&gt;7,X432="C")),1," ")</f>
        <v> </v>
      </c>
      <c r="X432" s="43" t="s">
        <v>7</v>
      </c>
    </row>
    <row r="433" spans="1:24" ht="15">
      <c r="A433" s="98" t="s">
        <v>287</v>
      </c>
      <c r="B433" s="103" t="s">
        <v>146</v>
      </c>
      <c r="C433" s="100" t="s">
        <v>118</v>
      </c>
      <c r="D433" s="101">
        <v>20</v>
      </c>
      <c r="E433" s="102">
        <v>27</v>
      </c>
      <c r="F433" s="43">
        <v>25</v>
      </c>
      <c r="G433" s="43">
        <v>25</v>
      </c>
      <c r="H433" s="43">
        <v>22</v>
      </c>
      <c r="I433" s="43" t="s">
        <v>7</v>
      </c>
      <c r="J433" s="43" t="s">
        <v>7</v>
      </c>
      <c r="K433" s="43" t="s">
        <v>7</v>
      </c>
      <c r="L433" s="43">
        <v>13</v>
      </c>
      <c r="M433" s="43" t="s">
        <v>7</v>
      </c>
      <c r="N433" s="43" t="s">
        <v>7</v>
      </c>
      <c r="O433" s="46">
        <f>SUM(D433:N433)</f>
        <v>132</v>
      </c>
      <c r="P433" s="44">
        <f>COUNT(D433:N433)</f>
        <v>6</v>
      </c>
      <c r="Q433" s="44">
        <f>IF(P433&lt;9,0,+SMALL(D433:N433,1))</f>
        <v>0</v>
      </c>
      <c r="R433" s="44">
        <f>IF(P433&lt;10,0,+SMALL(D433:N433,2))</f>
        <v>0</v>
      </c>
      <c r="S433" s="44">
        <f>IF(P433&lt;11,0,+SMALL(D433:N433,3))</f>
        <v>0</v>
      </c>
      <c r="T433" s="44">
        <f>IF(P433&lt;12,0,+SMALL(D433:N433,4))</f>
        <v>0</v>
      </c>
      <c r="U433" s="44">
        <f>O433-Q433-R433-S433</f>
        <v>132</v>
      </c>
      <c r="V433" s="44">
        <f>+IF(+COUNT(D433:N433)&gt;0,RANK(U433,$U$385:$U$465,0),"")</f>
        <v>49</v>
      </c>
      <c r="W433" s="45" t="str">
        <f>IF((OR(P433&gt;7,X433="C")),1," ")</f>
        <v> </v>
      </c>
      <c r="X433" s="43" t="s">
        <v>7</v>
      </c>
    </row>
    <row r="434" spans="1:24" ht="15">
      <c r="A434" s="98" t="s">
        <v>285</v>
      </c>
      <c r="B434" s="103" t="s">
        <v>273</v>
      </c>
      <c r="C434" s="100" t="s">
        <v>75</v>
      </c>
      <c r="D434" s="101">
        <v>33</v>
      </c>
      <c r="E434" s="102" t="s">
        <v>7</v>
      </c>
      <c r="F434" s="43" t="s">
        <v>7</v>
      </c>
      <c r="G434" s="43">
        <v>21</v>
      </c>
      <c r="H434" s="43" t="s">
        <v>7</v>
      </c>
      <c r="I434" s="43">
        <v>26</v>
      </c>
      <c r="J434" s="43" t="s">
        <v>7</v>
      </c>
      <c r="K434" s="43">
        <v>27</v>
      </c>
      <c r="L434" s="43">
        <v>25</v>
      </c>
      <c r="M434" s="43" t="s">
        <v>7</v>
      </c>
      <c r="N434" s="43" t="s">
        <v>7</v>
      </c>
      <c r="O434" s="46">
        <f>SUM(D434:N434)</f>
        <v>132</v>
      </c>
      <c r="P434" s="44">
        <f>COUNT(D434:N434)</f>
        <v>5</v>
      </c>
      <c r="Q434" s="44">
        <f>IF(P434&lt;9,0,+SMALL(D434:N434,1))</f>
        <v>0</v>
      </c>
      <c r="R434" s="44">
        <f>IF(P434&lt;10,0,+SMALL(D434:N434,2))</f>
        <v>0</v>
      </c>
      <c r="S434" s="44">
        <f>IF(P434&lt;11,0,+SMALL(D434:N434,3))</f>
        <v>0</v>
      </c>
      <c r="T434" s="44">
        <f>IF(P434&lt;12,0,+SMALL(D434:N434,4))</f>
        <v>0</v>
      </c>
      <c r="U434" s="44">
        <f>O434-Q434-R434-S434</f>
        <v>132</v>
      </c>
      <c r="V434" s="44">
        <f>+IF(+COUNT(D434:N434)&gt;0,RANK(U434,$U$385:$U$465,0),"")</f>
        <v>49</v>
      </c>
      <c r="W434" s="45" t="str">
        <f>IF((OR(P434&gt;7,X434="C")),1," ")</f>
        <v> </v>
      </c>
      <c r="X434" s="43" t="s">
        <v>7</v>
      </c>
    </row>
    <row r="435" spans="1:24" ht="15">
      <c r="A435" s="98" t="s">
        <v>279</v>
      </c>
      <c r="B435" s="103" t="s">
        <v>238</v>
      </c>
      <c r="C435" s="100" t="s">
        <v>86</v>
      </c>
      <c r="D435" s="101">
        <v>16</v>
      </c>
      <c r="E435" s="102">
        <v>21</v>
      </c>
      <c r="F435" s="43" t="s">
        <v>7</v>
      </c>
      <c r="G435" s="43" t="s">
        <v>7</v>
      </c>
      <c r="H435" s="43">
        <v>32</v>
      </c>
      <c r="I435" s="43">
        <v>25</v>
      </c>
      <c r="J435" s="43" t="s">
        <v>7</v>
      </c>
      <c r="K435" s="43">
        <v>33</v>
      </c>
      <c r="L435" s="43" t="s">
        <v>7</v>
      </c>
      <c r="M435" s="43" t="s">
        <v>7</v>
      </c>
      <c r="N435" s="43" t="s">
        <v>7</v>
      </c>
      <c r="O435" s="46">
        <f>SUM(D435:N435)</f>
        <v>127</v>
      </c>
      <c r="P435" s="44">
        <f>COUNT(D435:N435)</f>
        <v>5</v>
      </c>
      <c r="Q435" s="44">
        <f>IF(P435&lt;9,0,+SMALL(D435:N435,1))</f>
        <v>0</v>
      </c>
      <c r="R435" s="44">
        <f>IF(P435&lt;10,0,+SMALL(D435:N435,2))</f>
        <v>0</v>
      </c>
      <c r="S435" s="44">
        <f>IF(P435&lt;11,0,+SMALL(D435:N435,3))</f>
        <v>0</v>
      </c>
      <c r="T435" s="44">
        <f>IF(P435&lt;12,0,+SMALL(D435:N435,4))</f>
        <v>0</v>
      </c>
      <c r="U435" s="44">
        <f>O435-Q435-R435-S435</f>
        <v>127</v>
      </c>
      <c r="V435" s="44">
        <f>+IF(+COUNT(D435:N435)&gt;0,RANK(U435,$U$385:$U$465,0),"")</f>
        <v>51</v>
      </c>
      <c r="W435" s="45" t="str">
        <f>IF((OR(P435&gt;7,X435="C")),1," ")</f>
        <v> </v>
      </c>
      <c r="X435" s="43" t="s">
        <v>7</v>
      </c>
    </row>
    <row r="436" spans="1:24" ht="15">
      <c r="A436" s="98" t="s">
        <v>272</v>
      </c>
      <c r="B436" s="103" t="s">
        <v>273</v>
      </c>
      <c r="C436" s="100" t="s">
        <v>160</v>
      </c>
      <c r="D436" s="101">
        <v>20</v>
      </c>
      <c r="E436" s="102">
        <v>24</v>
      </c>
      <c r="F436" s="43">
        <v>35</v>
      </c>
      <c r="G436" s="43" t="s">
        <v>7</v>
      </c>
      <c r="H436" s="43">
        <v>19</v>
      </c>
      <c r="I436" s="43">
        <v>29</v>
      </c>
      <c r="J436" s="43" t="s">
        <v>7</v>
      </c>
      <c r="K436" s="43" t="s">
        <v>7</v>
      </c>
      <c r="L436" s="43" t="s">
        <v>7</v>
      </c>
      <c r="M436" s="43" t="s">
        <v>7</v>
      </c>
      <c r="N436" s="43" t="s">
        <v>7</v>
      </c>
      <c r="O436" s="46">
        <f>SUM(D436:N436)</f>
        <v>127</v>
      </c>
      <c r="P436" s="44">
        <f>COUNT(D436:N436)</f>
        <v>5</v>
      </c>
      <c r="Q436" s="44">
        <f>IF(P436&lt;9,0,+SMALL(D436:N436,1))</f>
        <v>0</v>
      </c>
      <c r="R436" s="44">
        <f>IF(P436&lt;10,0,+SMALL(D436:N436,2))</f>
        <v>0</v>
      </c>
      <c r="S436" s="44">
        <f>IF(P436&lt;11,0,+SMALL(D436:N436,3))</f>
        <v>0</v>
      </c>
      <c r="T436" s="44">
        <f>IF(P436&lt;12,0,+SMALL(D436:N436,4))</f>
        <v>0</v>
      </c>
      <c r="U436" s="44">
        <f>O436-Q436-R436-S436</f>
        <v>127</v>
      </c>
      <c r="V436" s="44">
        <f>+IF(+COUNT(D436:N436)&gt;0,RANK(U436,$U$385:$U$465,0),"")</f>
        <v>51</v>
      </c>
      <c r="W436" s="45" t="str">
        <f>IF((OR(P436&gt;7,X436="C")),1," ")</f>
        <v> </v>
      </c>
      <c r="X436" s="43" t="s">
        <v>7</v>
      </c>
    </row>
    <row r="437" spans="1:24" ht="15">
      <c r="A437" s="98" t="s">
        <v>264</v>
      </c>
      <c r="B437" s="103" t="s">
        <v>265</v>
      </c>
      <c r="C437" s="100" t="s">
        <v>54</v>
      </c>
      <c r="D437" s="101" t="s">
        <v>7</v>
      </c>
      <c r="E437" s="102">
        <v>29</v>
      </c>
      <c r="F437" s="43" t="s">
        <v>7</v>
      </c>
      <c r="G437" s="43" t="s">
        <v>7</v>
      </c>
      <c r="H437" s="43">
        <v>27</v>
      </c>
      <c r="I437" s="43" t="s">
        <v>7</v>
      </c>
      <c r="J437" s="43" t="s">
        <v>7</v>
      </c>
      <c r="K437" s="43" t="s">
        <v>7</v>
      </c>
      <c r="L437" s="43">
        <v>36</v>
      </c>
      <c r="M437" s="43">
        <v>31</v>
      </c>
      <c r="N437" s="43" t="s">
        <v>7</v>
      </c>
      <c r="O437" s="46">
        <f>SUM(D437:N437)</f>
        <v>123</v>
      </c>
      <c r="P437" s="44">
        <f>COUNT(D437:N437)</f>
        <v>4</v>
      </c>
      <c r="Q437" s="44">
        <f>IF(P437&lt;9,0,+SMALL(D437:N437,1))</f>
        <v>0</v>
      </c>
      <c r="R437" s="44">
        <f>IF(P437&lt;10,0,+SMALL(D437:N437,2))</f>
        <v>0</v>
      </c>
      <c r="S437" s="44">
        <f>IF(P437&lt;11,0,+SMALL(D437:N437,3))</f>
        <v>0</v>
      </c>
      <c r="T437" s="44">
        <f>IF(P437&lt;12,0,+SMALL(D437:N437,4))</f>
        <v>0</v>
      </c>
      <c r="U437" s="44">
        <f>O437-Q437-R437-S437</f>
        <v>123</v>
      </c>
      <c r="V437" s="44">
        <f>+IF(+COUNT(D437:N437)&gt;0,RANK(U437,$U$385:$U$465,0),"")</f>
        <v>53</v>
      </c>
      <c r="W437" s="45" t="str">
        <f>IF((OR(P437&gt;7,X437="C")),1," ")</f>
        <v> </v>
      </c>
      <c r="X437" s="43" t="s">
        <v>7</v>
      </c>
    </row>
    <row r="438" spans="1:24" ht="15">
      <c r="A438" s="98" t="s">
        <v>274</v>
      </c>
      <c r="B438" s="103" t="s">
        <v>172</v>
      </c>
      <c r="C438" s="100" t="s">
        <v>160</v>
      </c>
      <c r="D438" s="101">
        <v>21</v>
      </c>
      <c r="E438" s="102">
        <v>23</v>
      </c>
      <c r="F438" s="43">
        <v>24</v>
      </c>
      <c r="G438" s="43">
        <v>28</v>
      </c>
      <c r="H438" s="43" t="s">
        <v>7</v>
      </c>
      <c r="I438" s="43" t="s">
        <v>7</v>
      </c>
      <c r="J438" s="43" t="s">
        <v>7</v>
      </c>
      <c r="K438" s="43" t="s">
        <v>7</v>
      </c>
      <c r="L438" s="43" t="s">
        <v>7</v>
      </c>
      <c r="M438" s="43">
        <v>26</v>
      </c>
      <c r="N438" s="43" t="s">
        <v>7</v>
      </c>
      <c r="O438" s="46">
        <f>SUM(D438:N438)</f>
        <v>122</v>
      </c>
      <c r="P438" s="44">
        <f>COUNT(D438:N438)</f>
        <v>5</v>
      </c>
      <c r="Q438" s="44">
        <f>IF(P438&lt;9,0,+SMALL(D438:N438,1))</f>
        <v>0</v>
      </c>
      <c r="R438" s="44">
        <f>IF(P438&lt;10,0,+SMALL(D438:N438,2))</f>
        <v>0</v>
      </c>
      <c r="S438" s="44">
        <f>IF(P438&lt;11,0,+SMALL(D438:N438,3))</f>
        <v>0</v>
      </c>
      <c r="T438" s="44">
        <f>IF(P438&lt;12,0,+SMALL(D438:N438,4))</f>
        <v>0</v>
      </c>
      <c r="U438" s="44">
        <f>O438-Q438-R438-S438</f>
        <v>122</v>
      </c>
      <c r="V438" s="44">
        <f>+IF(+COUNT(D438:N438)&gt;0,RANK(U438,$U$385:$U$465,0),"")</f>
        <v>54</v>
      </c>
      <c r="W438" s="45" t="str">
        <f>IF((OR(P438&gt;7,X438="C")),1," ")</f>
        <v> </v>
      </c>
      <c r="X438" s="43" t="s">
        <v>7</v>
      </c>
    </row>
    <row r="439" spans="1:24" ht="15">
      <c r="A439" s="98" t="s">
        <v>284</v>
      </c>
      <c r="B439" s="103" t="s">
        <v>184</v>
      </c>
      <c r="C439" s="100" t="s">
        <v>51</v>
      </c>
      <c r="D439" s="101">
        <v>30</v>
      </c>
      <c r="E439" s="102" t="s">
        <v>7</v>
      </c>
      <c r="F439" s="43">
        <v>24</v>
      </c>
      <c r="G439" s="43" t="s">
        <v>7</v>
      </c>
      <c r="H439" s="43" t="s">
        <v>7</v>
      </c>
      <c r="I439" s="43" t="s">
        <v>7</v>
      </c>
      <c r="J439" s="43">
        <v>20</v>
      </c>
      <c r="K439" s="43">
        <v>22</v>
      </c>
      <c r="L439" s="43">
        <v>21</v>
      </c>
      <c r="M439" s="43" t="s">
        <v>7</v>
      </c>
      <c r="N439" s="43" t="s">
        <v>7</v>
      </c>
      <c r="O439" s="46">
        <f>SUM(D439:N439)</f>
        <v>117</v>
      </c>
      <c r="P439" s="44">
        <f>COUNT(D439:N439)</f>
        <v>5</v>
      </c>
      <c r="Q439" s="44">
        <f>IF(P439&lt;9,0,+SMALL(D439:N439,1))</f>
        <v>0</v>
      </c>
      <c r="R439" s="44">
        <f>IF(P439&lt;10,0,+SMALL(D439:N439,2))</f>
        <v>0</v>
      </c>
      <c r="S439" s="44">
        <f>IF(P439&lt;11,0,+SMALL(D439:N439,3))</f>
        <v>0</v>
      </c>
      <c r="T439" s="44">
        <f>IF(P439&lt;12,0,+SMALL(D439:N439,4))</f>
        <v>0</v>
      </c>
      <c r="U439" s="44">
        <f>O439-Q439-R439-S439</f>
        <v>117</v>
      </c>
      <c r="V439" s="44">
        <f>+IF(+COUNT(D439:N439)&gt;0,RANK(U439,$U$385:$U$465,0),"")</f>
        <v>55</v>
      </c>
      <c r="W439" s="45" t="str">
        <f>IF((OR(P439&gt;7,X439="C")),1," ")</f>
        <v> </v>
      </c>
      <c r="X439" s="43" t="s">
        <v>7</v>
      </c>
    </row>
    <row r="440" spans="1:24" ht="15">
      <c r="A440" s="98" t="s">
        <v>282</v>
      </c>
      <c r="B440" s="103" t="s">
        <v>146</v>
      </c>
      <c r="C440" s="100" t="s">
        <v>75</v>
      </c>
      <c r="D440" s="101">
        <v>36</v>
      </c>
      <c r="E440" s="102" t="s">
        <v>7</v>
      </c>
      <c r="F440" s="43" t="s">
        <v>7</v>
      </c>
      <c r="G440" s="43" t="s">
        <v>7</v>
      </c>
      <c r="H440" s="43">
        <v>21</v>
      </c>
      <c r="I440" s="43">
        <v>19</v>
      </c>
      <c r="J440" s="43" t="s">
        <v>7</v>
      </c>
      <c r="K440" s="43">
        <v>16</v>
      </c>
      <c r="L440" s="43">
        <v>21</v>
      </c>
      <c r="M440" s="43" t="s">
        <v>7</v>
      </c>
      <c r="N440" s="43" t="s">
        <v>7</v>
      </c>
      <c r="O440" s="46">
        <f>SUM(D440:N440)</f>
        <v>113</v>
      </c>
      <c r="P440" s="44">
        <f>COUNT(D440:N440)</f>
        <v>5</v>
      </c>
      <c r="Q440" s="44">
        <f>IF(P440&lt;9,0,+SMALL(D440:N440,1))</f>
        <v>0</v>
      </c>
      <c r="R440" s="44">
        <f>IF(P440&lt;10,0,+SMALL(D440:N440,2))</f>
        <v>0</v>
      </c>
      <c r="S440" s="44">
        <f>IF(P440&lt;11,0,+SMALL(D440:N440,3))</f>
        <v>0</v>
      </c>
      <c r="T440" s="44">
        <f>IF(P440&lt;12,0,+SMALL(D440:N440,4))</f>
        <v>0</v>
      </c>
      <c r="U440" s="44">
        <f>O440-Q440-R440-S440</f>
        <v>113</v>
      </c>
      <c r="V440" s="44">
        <f>+IF(+COUNT(D440:N440)&gt;0,RANK(U440,$U$385:$U$465,0),"")</f>
        <v>56</v>
      </c>
      <c r="W440" s="45" t="str">
        <f>IF((OR(P440&gt;7,X440="C")),1," ")</f>
        <v> </v>
      </c>
      <c r="X440" s="43" t="s">
        <v>7</v>
      </c>
    </row>
    <row r="441" spans="1:24" ht="15">
      <c r="A441" s="98" t="s">
        <v>281</v>
      </c>
      <c r="B441" s="103" t="s">
        <v>265</v>
      </c>
      <c r="C441" s="100" t="s">
        <v>75</v>
      </c>
      <c r="D441" s="101">
        <v>33</v>
      </c>
      <c r="E441" s="102" t="s">
        <v>7</v>
      </c>
      <c r="F441" s="43" t="s">
        <v>7</v>
      </c>
      <c r="G441" s="43">
        <v>21</v>
      </c>
      <c r="H441" s="43" t="s">
        <v>7</v>
      </c>
      <c r="I441" s="43">
        <v>32</v>
      </c>
      <c r="J441" s="43" t="s">
        <v>7</v>
      </c>
      <c r="K441" s="43">
        <v>25</v>
      </c>
      <c r="L441" s="43" t="s">
        <v>7</v>
      </c>
      <c r="M441" s="43" t="s">
        <v>7</v>
      </c>
      <c r="N441" s="43" t="s">
        <v>7</v>
      </c>
      <c r="O441" s="46">
        <f>SUM(D441:N441)</f>
        <v>111</v>
      </c>
      <c r="P441" s="44">
        <f>COUNT(D441:N441)</f>
        <v>4</v>
      </c>
      <c r="Q441" s="44">
        <f>IF(P441&lt;9,0,+SMALL(D441:N441,1))</f>
        <v>0</v>
      </c>
      <c r="R441" s="44">
        <f>IF(P441&lt;10,0,+SMALL(D441:N441,2))</f>
        <v>0</v>
      </c>
      <c r="S441" s="44">
        <f>IF(P441&lt;11,0,+SMALL(D441:N441,3))</f>
        <v>0</v>
      </c>
      <c r="T441" s="44">
        <f>IF(P441&lt;12,0,+SMALL(D441:N441,4))</f>
        <v>0</v>
      </c>
      <c r="U441" s="44">
        <f>O441-Q441-R441-S441</f>
        <v>111</v>
      </c>
      <c r="V441" s="44">
        <f>+IF(+COUNT(D441:N441)&gt;0,RANK(U441,$U$385:$U$465,0),"")</f>
        <v>57</v>
      </c>
      <c r="W441" s="45" t="str">
        <f>IF((OR(P441&gt;7,X441="C")),1," ")</f>
        <v> </v>
      </c>
      <c r="X441" s="43" t="s">
        <v>7</v>
      </c>
    </row>
    <row r="442" spans="1:24" ht="15">
      <c r="A442" s="98" t="s">
        <v>283</v>
      </c>
      <c r="B442" s="103" t="s">
        <v>157</v>
      </c>
      <c r="C442" s="100" t="s">
        <v>68</v>
      </c>
      <c r="D442" s="101" t="s">
        <v>7</v>
      </c>
      <c r="E442" s="102">
        <v>32</v>
      </c>
      <c r="F442" s="43" t="s">
        <v>7</v>
      </c>
      <c r="G442" s="43" t="s">
        <v>7</v>
      </c>
      <c r="H442" s="43">
        <v>29</v>
      </c>
      <c r="I442" s="43" t="s">
        <v>7</v>
      </c>
      <c r="J442" s="43">
        <v>24</v>
      </c>
      <c r="K442" s="43">
        <v>25</v>
      </c>
      <c r="L442" s="43" t="s">
        <v>7</v>
      </c>
      <c r="M442" s="43" t="s">
        <v>7</v>
      </c>
      <c r="N442" s="43" t="s">
        <v>7</v>
      </c>
      <c r="O442" s="46">
        <f>SUM(D442:N442)</f>
        <v>110</v>
      </c>
      <c r="P442" s="44">
        <f>COUNT(D442:N442)</f>
        <v>4</v>
      </c>
      <c r="Q442" s="44">
        <f>IF(P442&lt;9,0,+SMALL(D442:N442,1))</f>
        <v>0</v>
      </c>
      <c r="R442" s="44">
        <f>IF(P442&lt;10,0,+SMALL(D442:N442,2))</f>
        <v>0</v>
      </c>
      <c r="S442" s="44">
        <f>IF(P442&lt;11,0,+SMALL(D442:N442,3))</f>
        <v>0</v>
      </c>
      <c r="T442" s="44">
        <f>IF(P442&lt;12,0,+SMALL(D442:N442,4))</f>
        <v>0</v>
      </c>
      <c r="U442" s="44">
        <f>O442-Q442-R442-S442</f>
        <v>110</v>
      </c>
      <c r="V442" s="44">
        <f>+IF(+COUNT(D442:N442)&gt;0,RANK(U442,$U$385:$U$465,0),"")</f>
        <v>58</v>
      </c>
      <c r="W442" s="45" t="str">
        <f>IF((OR(P442&gt;7,X442="C")),1," ")</f>
        <v> </v>
      </c>
      <c r="X442" s="43" t="s">
        <v>7</v>
      </c>
    </row>
    <row r="443" spans="1:24" ht="15">
      <c r="A443" s="98" t="s">
        <v>268</v>
      </c>
      <c r="B443" s="103" t="s">
        <v>135</v>
      </c>
      <c r="C443" s="100" t="s">
        <v>110</v>
      </c>
      <c r="D443" s="101" t="s">
        <v>7</v>
      </c>
      <c r="E443" s="102">
        <v>23</v>
      </c>
      <c r="F443" s="43" t="s">
        <v>7</v>
      </c>
      <c r="G443" s="43">
        <v>25</v>
      </c>
      <c r="H443" s="43">
        <v>36</v>
      </c>
      <c r="I443" s="43" t="s">
        <v>7</v>
      </c>
      <c r="J443" s="43">
        <v>22</v>
      </c>
      <c r="K443" s="43" t="s">
        <v>7</v>
      </c>
      <c r="L443" s="43" t="s">
        <v>7</v>
      </c>
      <c r="M443" s="43" t="s">
        <v>7</v>
      </c>
      <c r="N443" s="43" t="s">
        <v>7</v>
      </c>
      <c r="O443" s="46">
        <f>SUM(D443:N443)</f>
        <v>106</v>
      </c>
      <c r="P443" s="44">
        <f>COUNT(D443:N443)</f>
        <v>4</v>
      </c>
      <c r="Q443" s="44">
        <f>IF(P443&lt;9,0,+SMALL(D443:N443,1))</f>
        <v>0</v>
      </c>
      <c r="R443" s="44">
        <f>IF(P443&lt;10,0,+SMALL(D443:N443,2))</f>
        <v>0</v>
      </c>
      <c r="S443" s="44">
        <f>IF(P443&lt;11,0,+SMALL(D443:N443,3))</f>
        <v>0</v>
      </c>
      <c r="T443" s="44">
        <f>IF(P443&lt;12,0,+SMALL(D443:N443,4))</f>
        <v>0</v>
      </c>
      <c r="U443" s="44">
        <f>O443-Q443-R443-S443</f>
        <v>106</v>
      </c>
      <c r="V443" s="44">
        <f>+IF(+COUNT(D443:N443)&gt;0,RANK(U443,$U$385:$U$465,0),"")</f>
        <v>59</v>
      </c>
      <c r="W443" s="45" t="str">
        <f>IF((OR(P443&gt;7,X443="C")),1," ")</f>
        <v> </v>
      </c>
      <c r="X443" s="43" t="s">
        <v>7</v>
      </c>
    </row>
    <row r="444" spans="1:24" ht="15">
      <c r="A444" s="98" t="s">
        <v>286</v>
      </c>
      <c r="B444" s="103" t="s">
        <v>222</v>
      </c>
      <c r="C444" s="100" t="s">
        <v>54</v>
      </c>
      <c r="D444" s="101" t="s">
        <v>7</v>
      </c>
      <c r="E444" s="102" t="s">
        <v>7</v>
      </c>
      <c r="F444" s="43">
        <v>22</v>
      </c>
      <c r="G444" s="43">
        <v>20</v>
      </c>
      <c r="H444" s="43">
        <v>26</v>
      </c>
      <c r="I444" s="43" t="s">
        <v>7</v>
      </c>
      <c r="J444" s="43" t="s">
        <v>7</v>
      </c>
      <c r="K444" s="43" t="s">
        <v>7</v>
      </c>
      <c r="L444" s="43">
        <v>29</v>
      </c>
      <c r="M444" s="43" t="s">
        <v>7</v>
      </c>
      <c r="N444" s="43" t="s">
        <v>7</v>
      </c>
      <c r="O444" s="46">
        <f>SUM(D444:N444)</f>
        <v>97</v>
      </c>
      <c r="P444" s="44">
        <f>COUNT(D444:N444)</f>
        <v>4</v>
      </c>
      <c r="Q444" s="44">
        <f>IF(P444&lt;9,0,+SMALL(D444:N444,1))</f>
        <v>0</v>
      </c>
      <c r="R444" s="44">
        <f>IF(P444&lt;10,0,+SMALL(D444:N444,2))</f>
        <v>0</v>
      </c>
      <c r="S444" s="44">
        <f>IF(P444&lt;11,0,+SMALL(D444:N444,3))</f>
        <v>0</v>
      </c>
      <c r="T444" s="44">
        <f>IF(P444&lt;12,0,+SMALL(D444:N444,4))</f>
        <v>0</v>
      </c>
      <c r="U444" s="44">
        <f>O444-Q444-R444-S444</f>
        <v>97</v>
      </c>
      <c r="V444" s="44">
        <f>+IF(+COUNT(D444:N444)&gt;0,RANK(U444,$U$385:$U$465,0),"")</f>
        <v>60</v>
      </c>
      <c r="W444" s="45" t="str">
        <f>IF((OR(P444&gt;7,X444="C")),1," ")</f>
        <v> </v>
      </c>
      <c r="X444" s="43" t="s">
        <v>7</v>
      </c>
    </row>
    <row r="445" spans="1:24" ht="15">
      <c r="A445" s="98" t="s">
        <v>276</v>
      </c>
      <c r="B445" s="103" t="s">
        <v>277</v>
      </c>
      <c r="C445" s="100" t="s">
        <v>278</v>
      </c>
      <c r="D445" s="101" t="s">
        <v>7</v>
      </c>
      <c r="E445" s="102">
        <v>27</v>
      </c>
      <c r="F445" s="43" t="s">
        <v>7</v>
      </c>
      <c r="G445" s="43">
        <v>13</v>
      </c>
      <c r="H445" s="43">
        <v>25</v>
      </c>
      <c r="I445" s="43">
        <v>27</v>
      </c>
      <c r="J445" s="43" t="s">
        <v>7</v>
      </c>
      <c r="K445" s="43" t="s">
        <v>7</v>
      </c>
      <c r="L445" s="43" t="s">
        <v>7</v>
      </c>
      <c r="M445" s="43" t="s">
        <v>7</v>
      </c>
      <c r="N445" s="43" t="s">
        <v>7</v>
      </c>
      <c r="O445" s="46">
        <f>SUM(D445:N445)</f>
        <v>92</v>
      </c>
      <c r="P445" s="44">
        <f>COUNT(D445:N445)</f>
        <v>4</v>
      </c>
      <c r="Q445" s="44">
        <f>IF(P445&lt;9,0,+SMALL(D445:N445,1))</f>
        <v>0</v>
      </c>
      <c r="R445" s="44">
        <f>IF(P445&lt;10,0,+SMALL(D445:N445,2))</f>
        <v>0</v>
      </c>
      <c r="S445" s="44">
        <f>IF(P445&lt;11,0,+SMALL(D445:N445,3))</f>
        <v>0</v>
      </c>
      <c r="T445" s="44">
        <f>IF(P445&lt;12,0,+SMALL(D445:N445,4))</f>
        <v>0</v>
      </c>
      <c r="U445" s="44">
        <f>O445-Q445-R445-S445</f>
        <v>92</v>
      </c>
      <c r="V445" s="44">
        <f>+IF(+COUNT(D445:N445)&gt;0,RANK(U445,$U$385:$U$465,0),"")</f>
        <v>61</v>
      </c>
      <c r="W445" s="45" t="str">
        <f>IF((OR(P445&gt;7,X445="C")),1," ")</f>
        <v> </v>
      </c>
      <c r="X445" s="43" t="s">
        <v>7</v>
      </c>
    </row>
    <row r="446" spans="1:24" ht="15">
      <c r="A446" s="98" t="s">
        <v>280</v>
      </c>
      <c r="B446" s="103" t="s">
        <v>248</v>
      </c>
      <c r="C446" s="100" t="s">
        <v>40</v>
      </c>
      <c r="D446" s="101">
        <v>41</v>
      </c>
      <c r="E446" s="102" t="s">
        <v>7</v>
      </c>
      <c r="F446" s="43">
        <v>19</v>
      </c>
      <c r="G446" s="43" t="s">
        <v>7</v>
      </c>
      <c r="H446" s="43" t="s">
        <v>7</v>
      </c>
      <c r="I446" s="43">
        <v>30</v>
      </c>
      <c r="J446" s="43" t="s">
        <v>7</v>
      </c>
      <c r="K446" s="43" t="s">
        <v>7</v>
      </c>
      <c r="L446" s="43" t="s">
        <v>7</v>
      </c>
      <c r="M446" s="43" t="s">
        <v>7</v>
      </c>
      <c r="N446" s="43" t="s">
        <v>7</v>
      </c>
      <c r="O446" s="46">
        <f>SUM(D446:N446)</f>
        <v>90</v>
      </c>
      <c r="P446" s="44">
        <f>COUNT(D446:N446)</f>
        <v>3</v>
      </c>
      <c r="Q446" s="44">
        <f>IF(P446&lt;9,0,+SMALL(D446:N446,1))</f>
        <v>0</v>
      </c>
      <c r="R446" s="44">
        <f>IF(P446&lt;10,0,+SMALL(D446:N446,2))</f>
        <v>0</v>
      </c>
      <c r="S446" s="44">
        <f>IF(P446&lt;11,0,+SMALL(D446:N446,3))</f>
        <v>0</v>
      </c>
      <c r="T446" s="44">
        <f>IF(P446&lt;12,0,+SMALL(D446:N446,4))</f>
        <v>0</v>
      </c>
      <c r="U446" s="44">
        <f>O446-Q446-R446-S446</f>
        <v>90</v>
      </c>
      <c r="V446" s="44">
        <f>+IF(+COUNT(D446:N446)&gt;0,RANK(U446,$U$385:$U$465,0),"")</f>
        <v>62</v>
      </c>
      <c r="W446" s="45" t="str">
        <f>IF((OR(P446&gt;7,X446="C")),1," ")</f>
        <v> </v>
      </c>
      <c r="X446" s="43" t="s">
        <v>7</v>
      </c>
    </row>
    <row r="447" spans="1:24" ht="15">
      <c r="A447" s="98" t="s">
        <v>288</v>
      </c>
      <c r="B447" s="103" t="s">
        <v>248</v>
      </c>
      <c r="C447" s="100" t="s">
        <v>80</v>
      </c>
      <c r="D447" s="101">
        <v>41</v>
      </c>
      <c r="E447" s="102">
        <v>31</v>
      </c>
      <c r="F447" s="43" t="s">
        <v>7</v>
      </c>
      <c r="G447" s="43" t="s">
        <v>7</v>
      </c>
      <c r="H447" s="43" t="s">
        <v>7</v>
      </c>
      <c r="I447" s="43" t="s">
        <v>7</v>
      </c>
      <c r="J447" s="43" t="s">
        <v>7</v>
      </c>
      <c r="K447" s="43" t="s">
        <v>7</v>
      </c>
      <c r="L447" s="43" t="s">
        <v>7</v>
      </c>
      <c r="M447" s="43" t="s">
        <v>7</v>
      </c>
      <c r="N447" s="43" t="s">
        <v>7</v>
      </c>
      <c r="O447" s="46">
        <f>SUM(D447:N447)</f>
        <v>72</v>
      </c>
      <c r="P447" s="44">
        <f>COUNT(D447:N447)</f>
        <v>2</v>
      </c>
      <c r="Q447" s="44">
        <f>IF(P447&lt;9,0,+SMALL(D447:N447,1))</f>
        <v>0</v>
      </c>
      <c r="R447" s="44">
        <f>IF(P447&lt;10,0,+SMALL(D447:N447,2))</f>
        <v>0</v>
      </c>
      <c r="S447" s="44">
        <f>IF(P447&lt;11,0,+SMALL(D447:N447,3))</f>
        <v>0</v>
      </c>
      <c r="T447" s="44">
        <f>IF(P447&lt;12,0,+SMALL(D447:N447,4))</f>
        <v>0</v>
      </c>
      <c r="U447" s="44">
        <f>O447-Q447-R447-S447</f>
        <v>72</v>
      </c>
      <c r="V447" s="44">
        <f>+IF(+COUNT(D447:N447)&gt;0,RANK(U447,$U$385:$U$465,0),"")</f>
        <v>63</v>
      </c>
      <c r="W447" s="45" t="str">
        <f>IF((OR(P447&gt;7,X447="C")),1," ")</f>
        <v> </v>
      </c>
      <c r="X447" s="43" t="s">
        <v>7</v>
      </c>
    </row>
    <row r="448" spans="1:24" ht="15">
      <c r="A448" s="98" t="s">
        <v>289</v>
      </c>
      <c r="B448" s="103" t="s">
        <v>229</v>
      </c>
      <c r="C448" s="100" t="s">
        <v>63</v>
      </c>
      <c r="D448" s="101" t="s">
        <v>7</v>
      </c>
      <c r="E448" s="102" t="s">
        <v>7</v>
      </c>
      <c r="F448" s="43">
        <v>17</v>
      </c>
      <c r="G448" s="43" t="s">
        <v>7</v>
      </c>
      <c r="H448" s="43">
        <v>19</v>
      </c>
      <c r="I448" s="43" t="s">
        <v>7</v>
      </c>
      <c r="J448" s="43" t="s">
        <v>7</v>
      </c>
      <c r="K448" s="43" t="s">
        <v>7</v>
      </c>
      <c r="L448" s="43">
        <v>18</v>
      </c>
      <c r="M448" s="43" t="s">
        <v>7</v>
      </c>
      <c r="N448" s="43" t="s">
        <v>7</v>
      </c>
      <c r="O448" s="46">
        <f>SUM(D448:N448)</f>
        <v>54</v>
      </c>
      <c r="P448" s="44">
        <f>COUNT(D448:N448)</f>
        <v>3</v>
      </c>
      <c r="Q448" s="44">
        <f>IF(P448&lt;9,0,+SMALL(D448:N448,1))</f>
        <v>0</v>
      </c>
      <c r="R448" s="44">
        <f>IF(P448&lt;10,0,+SMALL(D448:N448,2))</f>
        <v>0</v>
      </c>
      <c r="S448" s="44">
        <f>IF(P448&lt;11,0,+SMALL(D448:N448,3))</f>
        <v>0</v>
      </c>
      <c r="T448" s="44">
        <f>IF(P448&lt;12,0,+SMALL(D448:N448,4))</f>
        <v>0</v>
      </c>
      <c r="U448" s="44">
        <f>O448-Q448-R448-S448</f>
        <v>54</v>
      </c>
      <c r="V448" s="44">
        <f>+IF(+COUNT(D448:N448)&gt;0,RANK(U448,$U$385:$U$465,0),"")</f>
        <v>64</v>
      </c>
      <c r="W448" s="45" t="str">
        <f>IF((OR(P448&gt;7,X448="C")),1," ")</f>
        <v> </v>
      </c>
      <c r="X448" s="43" t="s">
        <v>7</v>
      </c>
    </row>
    <row r="449" spans="1:24" ht="15">
      <c r="A449" s="98" t="s">
        <v>151</v>
      </c>
      <c r="B449" s="103" t="s">
        <v>135</v>
      </c>
      <c r="C449" s="100" t="s">
        <v>46</v>
      </c>
      <c r="D449" s="101" t="s">
        <v>7</v>
      </c>
      <c r="E449" s="102" t="s">
        <v>7</v>
      </c>
      <c r="F449" s="43">
        <v>18</v>
      </c>
      <c r="G449" s="43" t="s">
        <v>7</v>
      </c>
      <c r="H449" s="43">
        <v>28</v>
      </c>
      <c r="I449" s="43" t="s">
        <v>7</v>
      </c>
      <c r="J449" s="43" t="s">
        <v>7</v>
      </c>
      <c r="K449" s="43" t="s">
        <v>7</v>
      </c>
      <c r="L449" s="43" t="s">
        <v>7</v>
      </c>
      <c r="M449" s="43" t="s">
        <v>7</v>
      </c>
      <c r="N449" s="43" t="s">
        <v>7</v>
      </c>
      <c r="O449" s="46">
        <f>SUM(D449:N449)</f>
        <v>46</v>
      </c>
      <c r="P449" s="44">
        <f>COUNT(D449:N449)</f>
        <v>2</v>
      </c>
      <c r="Q449" s="44">
        <f>IF(P449&lt;9,0,+SMALL(D449:N449,1))</f>
        <v>0</v>
      </c>
      <c r="R449" s="44">
        <f>IF(P449&lt;10,0,+SMALL(D449:N449,2))</f>
        <v>0</v>
      </c>
      <c r="S449" s="44">
        <f>IF(P449&lt;11,0,+SMALL(D449:N449,3))</f>
        <v>0</v>
      </c>
      <c r="T449" s="44">
        <f>IF(P449&lt;12,0,+SMALL(D449:N449,4))</f>
        <v>0</v>
      </c>
      <c r="U449" s="44">
        <f>O449-Q449-R449-S449</f>
        <v>46</v>
      </c>
      <c r="V449" s="44">
        <f>+IF(+COUNT(D449:N449)&gt;0,RANK(U449,$U$385:$U$465,0),"")</f>
        <v>65</v>
      </c>
      <c r="W449" s="45" t="str">
        <f>IF((OR(P449&gt;7,X449="C")),1," ")</f>
        <v> </v>
      </c>
      <c r="X449" s="43" t="s">
        <v>7</v>
      </c>
    </row>
    <row r="450" spans="1:24" ht="15">
      <c r="A450" s="98" t="s">
        <v>290</v>
      </c>
      <c r="B450" s="103" t="s">
        <v>152</v>
      </c>
      <c r="C450" s="100" t="s">
        <v>291</v>
      </c>
      <c r="D450" s="101" t="s">
        <v>7</v>
      </c>
      <c r="E450" s="102" t="s">
        <v>7</v>
      </c>
      <c r="F450" s="43" t="s">
        <v>7</v>
      </c>
      <c r="G450" s="43" t="s">
        <v>7</v>
      </c>
      <c r="H450" s="43" t="s">
        <v>7</v>
      </c>
      <c r="I450" s="43">
        <v>21</v>
      </c>
      <c r="J450" s="43">
        <v>22</v>
      </c>
      <c r="K450" s="43" t="s">
        <v>7</v>
      </c>
      <c r="L450" s="43" t="s">
        <v>7</v>
      </c>
      <c r="M450" s="43" t="s">
        <v>7</v>
      </c>
      <c r="N450" s="43" t="s">
        <v>7</v>
      </c>
      <c r="O450" s="46">
        <f>SUM(D450:N450)</f>
        <v>43</v>
      </c>
      <c r="P450" s="44">
        <f>COUNT(D450:N450)</f>
        <v>2</v>
      </c>
      <c r="Q450" s="44">
        <f>IF(P450&lt;9,0,+SMALL(D450:N450,1))</f>
        <v>0</v>
      </c>
      <c r="R450" s="44">
        <f>IF(P450&lt;10,0,+SMALL(D450:N450,2))</f>
        <v>0</v>
      </c>
      <c r="S450" s="44">
        <f>IF(P450&lt;11,0,+SMALL(D450:N450,3))</f>
        <v>0</v>
      </c>
      <c r="T450" s="44">
        <f>IF(P450&lt;12,0,+SMALL(D450:N450,4))</f>
        <v>0</v>
      </c>
      <c r="U450" s="44">
        <f>O450-Q450-R450-S450</f>
        <v>43</v>
      </c>
      <c r="V450" s="44">
        <f>+IF(+COUNT(D450:N450)&gt;0,RANK(U450,$U$385:$U$465,0),"")</f>
        <v>66</v>
      </c>
      <c r="W450" s="45" t="str">
        <f>IF((OR(P450&gt;7,X450="C")),1," ")</f>
        <v> </v>
      </c>
      <c r="X450" s="43" t="s">
        <v>7</v>
      </c>
    </row>
    <row r="451" spans="1:24" ht="15">
      <c r="A451" s="98" t="s">
        <v>294</v>
      </c>
      <c r="B451" s="103" t="s">
        <v>171</v>
      </c>
      <c r="C451" s="100" t="s">
        <v>295</v>
      </c>
      <c r="D451" s="101" t="s">
        <v>7</v>
      </c>
      <c r="E451" s="102" t="s">
        <v>7</v>
      </c>
      <c r="F451" s="43">
        <v>14</v>
      </c>
      <c r="G451" s="43" t="s">
        <v>7</v>
      </c>
      <c r="H451" s="43">
        <v>10</v>
      </c>
      <c r="I451" s="43" t="s">
        <v>7</v>
      </c>
      <c r="J451" s="43" t="s">
        <v>7</v>
      </c>
      <c r="K451" s="43">
        <v>17</v>
      </c>
      <c r="L451" s="43" t="s">
        <v>7</v>
      </c>
      <c r="M451" s="43" t="s">
        <v>7</v>
      </c>
      <c r="N451" s="43" t="s">
        <v>7</v>
      </c>
      <c r="O451" s="46">
        <f>SUM(D451:N451)</f>
        <v>41</v>
      </c>
      <c r="P451" s="44">
        <f>COUNT(D451:N451)</f>
        <v>3</v>
      </c>
      <c r="Q451" s="44">
        <f>IF(P451&lt;9,0,+SMALL(D451:N451,1))</f>
        <v>0</v>
      </c>
      <c r="R451" s="44">
        <f>IF(P451&lt;10,0,+SMALL(D451:N451,2))</f>
        <v>0</v>
      </c>
      <c r="S451" s="44">
        <f>IF(P451&lt;11,0,+SMALL(D451:N451,3))</f>
        <v>0</v>
      </c>
      <c r="T451" s="44">
        <f>IF(P451&lt;12,0,+SMALL(D451:N451,4))</f>
        <v>0</v>
      </c>
      <c r="U451" s="44">
        <f>O451-Q451-R451-S451</f>
        <v>41</v>
      </c>
      <c r="V451" s="44">
        <f>+IF(+COUNT(D451:N451)&gt;0,RANK(U451,$U$385:$U$465,0),"")</f>
        <v>67</v>
      </c>
      <c r="W451" s="45" t="str">
        <f>IF((OR(P451&gt;7,X451="C")),1," ")</f>
        <v> </v>
      </c>
      <c r="X451" s="43" t="s">
        <v>7</v>
      </c>
    </row>
    <row r="452" spans="1:24" ht="15">
      <c r="A452" s="98" t="s">
        <v>292</v>
      </c>
      <c r="B452" s="103" t="s">
        <v>293</v>
      </c>
      <c r="C452" s="100" t="s">
        <v>68</v>
      </c>
      <c r="D452" s="101">
        <v>17</v>
      </c>
      <c r="E452" s="102" t="s">
        <v>7</v>
      </c>
      <c r="F452" s="43" t="s">
        <v>7</v>
      </c>
      <c r="G452" s="43">
        <v>15</v>
      </c>
      <c r="H452" s="43" t="s">
        <v>7</v>
      </c>
      <c r="I452" s="43" t="s">
        <v>7</v>
      </c>
      <c r="J452" s="43" t="s">
        <v>7</v>
      </c>
      <c r="K452" s="43" t="s">
        <v>7</v>
      </c>
      <c r="L452" s="43" t="s">
        <v>7</v>
      </c>
      <c r="M452" s="43" t="s">
        <v>7</v>
      </c>
      <c r="N452" s="43" t="s">
        <v>7</v>
      </c>
      <c r="O452" s="46">
        <f>SUM(D452:N452)</f>
        <v>32</v>
      </c>
      <c r="P452" s="44">
        <f>COUNT(D452:N452)</f>
        <v>2</v>
      </c>
      <c r="Q452" s="44">
        <f>IF(P452&lt;9,0,+SMALL(D452:N452,1))</f>
        <v>0</v>
      </c>
      <c r="R452" s="44">
        <f>IF(P452&lt;10,0,+SMALL(D452:N452,2))</f>
        <v>0</v>
      </c>
      <c r="S452" s="44">
        <f>IF(P452&lt;11,0,+SMALL(D452:N452,3))</f>
        <v>0</v>
      </c>
      <c r="T452" s="44">
        <f>IF(P452&lt;12,0,+SMALL(D452:N452,4))</f>
        <v>0</v>
      </c>
      <c r="U452" s="44">
        <f>O452-Q452-R452-S452</f>
        <v>32</v>
      </c>
      <c r="V452" s="44">
        <f>+IF(+COUNT(D452:N452)&gt;0,RANK(U452,$U$385:$U$465,0),"")</f>
        <v>68</v>
      </c>
      <c r="W452" s="45" t="str">
        <f>IF((OR(P452&gt;7,X452="C")),1," ")</f>
        <v> </v>
      </c>
      <c r="X452" s="43" t="s">
        <v>7</v>
      </c>
    </row>
    <row r="453" spans="1:24" ht="15">
      <c r="A453" s="98" t="s">
        <v>84</v>
      </c>
      <c r="B453" s="103" t="s">
        <v>212</v>
      </c>
      <c r="C453" s="100" t="s">
        <v>57</v>
      </c>
      <c r="D453" s="101" t="s">
        <v>7</v>
      </c>
      <c r="E453" s="102" t="s">
        <v>7</v>
      </c>
      <c r="F453" s="43">
        <v>17</v>
      </c>
      <c r="G453" s="43" t="s">
        <v>7</v>
      </c>
      <c r="H453" s="43" t="s">
        <v>7</v>
      </c>
      <c r="I453" s="43" t="s">
        <v>7</v>
      </c>
      <c r="J453" s="43" t="s">
        <v>7</v>
      </c>
      <c r="K453" s="43" t="s">
        <v>7</v>
      </c>
      <c r="L453" s="43" t="s">
        <v>7</v>
      </c>
      <c r="M453" s="43">
        <v>12</v>
      </c>
      <c r="N453" s="43" t="s">
        <v>7</v>
      </c>
      <c r="O453" s="46">
        <f>SUM(D453:N453)</f>
        <v>29</v>
      </c>
      <c r="P453" s="44">
        <f>COUNT(D453:N453)</f>
        <v>2</v>
      </c>
      <c r="Q453" s="44">
        <f>IF(P453&lt;9,0,+SMALL(D453:N453,1))</f>
        <v>0</v>
      </c>
      <c r="R453" s="44">
        <f>IF(P453&lt;10,0,+SMALL(D453:N453,2))</f>
        <v>0</v>
      </c>
      <c r="S453" s="44">
        <f>IF(P453&lt;11,0,+SMALL(D453:N453,3))</f>
        <v>0</v>
      </c>
      <c r="T453" s="44">
        <f>IF(P453&lt;12,0,+SMALL(D453:N453,4))</f>
        <v>0</v>
      </c>
      <c r="U453" s="44">
        <f>O453-Q453-R453-S453</f>
        <v>29</v>
      </c>
      <c r="V453" s="44">
        <f>+IF(+COUNT(D453:N453)&gt;0,RANK(U453,$U$385:$U$465,0),"")</f>
        <v>69</v>
      </c>
      <c r="W453" s="45" t="str">
        <f>IF((OR(P453&gt;7,X453="C")),1," ")</f>
        <v> </v>
      </c>
      <c r="X453" s="43" t="s">
        <v>7</v>
      </c>
    </row>
    <row r="454" spans="1:24" ht="15">
      <c r="A454" s="98" t="s">
        <v>296</v>
      </c>
      <c r="B454" s="103" t="s">
        <v>297</v>
      </c>
      <c r="C454" s="100" t="s">
        <v>75</v>
      </c>
      <c r="D454" s="101" t="s">
        <v>7</v>
      </c>
      <c r="E454" s="102" t="s">
        <v>7</v>
      </c>
      <c r="F454" s="43" t="s">
        <v>7</v>
      </c>
      <c r="G454" s="43" t="s">
        <v>7</v>
      </c>
      <c r="H454" s="43" t="s">
        <v>7</v>
      </c>
      <c r="I454" s="43">
        <v>21</v>
      </c>
      <c r="J454" s="43" t="s">
        <v>7</v>
      </c>
      <c r="K454" s="43" t="s">
        <v>7</v>
      </c>
      <c r="L454" s="43" t="s">
        <v>7</v>
      </c>
      <c r="M454" s="43" t="s">
        <v>7</v>
      </c>
      <c r="N454" s="43" t="s">
        <v>7</v>
      </c>
      <c r="O454" s="46">
        <f>SUM(D454:N454)</f>
        <v>21</v>
      </c>
      <c r="P454" s="44">
        <f>COUNT(D454:N454)</f>
        <v>1</v>
      </c>
      <c r="Q454" s="44">
        <f>IF(P454&lt;9,0,+SMALL(D454:N454,1))</f>
        <v>0</v>
      </c>
      <c r="R454" s="44">
        <f>IF(P454&lt;10,0,+SMALL(D454:N454,2))</f>
        <v>0</v>
      </c>
      <c r="S454" s="44">
        <f>IF(P454&lt;11,0,+SMALL(D454:N454,3))</f>
        <v>0</v>
      </c>
      <c r="T454" s="44">
        <f>IF(P454&lt;12,0,+SMALL(D454:N454,4))</f>
        <v>0</v>
      </c>
      <c r="U454" s="44">
        <f>O454-Q454-R454-S454</f>
        <v>21</v>
      </c>
      <c r="V454" s="44">
        <f>+IF(+COUNT(D454:N454)&gt;0,RANK(U454,$U$385:$U$465,0),"")</f>
        <v>70</v>
      </c>
      <c r="W454" s="45" t="str">
        <f>IF((OR(P454&gt;7,X454="C")),1," ")</f>
        <v> </v>
      </c>
      <c r="X454" s="43" t="s">
        <v>7</v>
      </c>
    </row>
    <row r="455" spans="1:24" ht="15">
      <c r="A455" s="98" t="s">
        <v>298</v>
      </c>
      <c r="B455" s="103" t="s">
        <v>299</v>
      </c>
      <c r="C455" s="100" t="s">
        <v>60</v>
      </c>
      <c r="D455" s="101" t="s">
        <v>7</v>
      </c>
      <c r="E455" s="102" t="s">
        <v>7</v>
      </c>
      <c r="F455" s="43">
        <v>21</v>
      </c>
      <c r="G455" s="43" t="s">
        <v>7</v>
      </c>
      <c r="H455" s="43" t="s">
        <v>7</v>
      </c>
      <c r="I455" s="43" t="s">
        <v>7</v>
      </c>
      <c r="J455" s="43" t="s">
        <v>7</v>
      </c>
      <c r="K455" s="43" t="s">
        <v>7</v>
      </c>
      <c r="L455" s="43" t="s">
        <v>7</v>
      </c>
      <c r="M455" s="43" t="s">
        <v>7</v>
      </c>
      <c r="N455" s="43" t="s">
        <v>7</v>
      </c>
      <c r="O455" s="46">
        <f>SUM(D455:N455)</f>
        <v>21</v>
      </c>
      <c r="P455" s="44">
        <f>COUNT(D455:N455)</f>
        <v>1</v>
      </c>
      <c r="Q455" s="44">
        <f>IF(P455&lt;9,0,+SMALL(D455:N455,1))</f>
        <v>0</v>
      </c>
      <c r="R455" s="44">
        <f>IF(P455&lt;10,0,+SMALL(D455:N455,2))</f>
        <v>0</v>
      </c>
      <c r="S455" s="44">
        <f>IF(P455&lt;11,0,+SMALL(D455:N455,3))</f>
        <v>0</v>
      </c>
      <c r="T455" s="44">
        <f>IF(P455&lt;12,0,+SMALL(D455:N455,4))</f>
        <v>0</v>
      </c>
      <c r="U455" s="44">
        <f>O455-Q455-R455-S455</f>
        <v>21</v>
      </c>
      <c r="V455" s="44">
        <f>+IF(+COUNT(D455:N455)&gt;0,RANK(U455,$U$385:$U$465,0),"")</f>
        <v>70</v>
      </c>
      <c r="W455" s="45" t="str">
        <f>IF((OR(P455&gt;7,X455="C")),1," ")</f>
        <v> </v>
      </c>
      <c r="X455" s="43" t="s">
        <v>7</v>
      </c>
    </row>
    <row r="456" spans="1:24" ht="15">
      <c r="A456" s="98" t="s">
        <v>300</v>
      </c>
      <c r="B456" s="103" t="s">
        <v>107</v>
      </c>
      <c r="C456" s="100" t="s">
        <v>301</v>
      </c>
      <c r="D456" s="101" t="s">
        <v>7</v>
      </c>
      <c r="E456" s="102" t="s">
        <v>7</v>
      </c>
      <c r="F456" s="43" t="s">
        <v>7</v>
      </c>
      <c r="G456" s="43" t="s">
        <v>7</v>
      </c>
      <c r="H456" s="43" t="s">
        <v>7</v>
      </c>
      <c r="I456" s="43" t="s">
        <v>7</v>
      </c>
      <c r="J456" s="43" t="s">
        <v>7</v>
      </c>
      <c r="K456" s="43" t="s">
        <v>7</v>
      </c>
      <c r="L456" s="43" t="s">
        <v>7</v>
      </c>
      <c r="M456" s="43" t="s">
        <v>7</v>
      </c>
      <c r="N456" s="43" t="s">
        <v>7</v>
      </c>
      <c r="O456" s="46">
        <f>SUM(D456:N456)</f>
        <v>0</v>
      </c>
      <c r="P456" s="44">
        <f>COUNT(D456:N456)</f>
        <v>0</v>
      </c>
      <c r="Q456" s="44">
        <f>IF(P456&lt;9,0,+SMALL(D456:N456,1))</f>
        <v>0</v>
      </c>
      <c r="R456" s="44">
        <f>IF(P456&lt;10,0,+SMALL(D456:N456,2))</f>
        <v>0</v>
      </c>
      <c r="S456" s="44">
        <f>IF(P456&lt;11,0,+SMALL(D456:N456,3))</f>
        <v>0</v>
      </c>
      <c r="T456" s="44">
        <f>IF(P456&lt;12,0,+SMALL(D456:N456,4))</f>
        <v>0</v>
      </c>
      <c r="U456" s="44">
        <f>O456-Q456-R456-S456</f>
        <v>0</v>
      </c>
      <c r="V456" s="44">
        <f>+IF(+COUNT(D456:N456)&gt;0,RANK(U456,$U$385:$U$465,0),"")</f>
      </c>
      <c r="W456" s="45" t="str">
        <f>IF((OR(P456&gt;7,X456="C")),1," ")</f>
        <v> </v>
      </c>
      <c r="X456" s="43" t="s">
        <v>7</v>
      </c>
    </row>
    <row r="457" spans="1:24" ht="15">
      <c r="A457" s="98" t="s">
        <v>302</v>
      </c>
      <c r="B457" s="103" t="s">
        <v>303</v>
      </c>
      <c r="C457" s="100" t="s">
        <v>201</v>
      </c>
      <c r="D457" s="101" t="s">
        <v>7</v>
      </c>
      <c r="E457" s="102" t="s">
        <v>7</v>
      </c>
      <c r="F457" s="43" t="s">
        <v>7</v>
      </c>
      <c r="G457" s="43" t="s">
        <v>7</v>
      </c>
      <c r="H457" s="43" t="s">
        <v>7</v>
      </c>
      <c r="I457" s="43" t="s">
        <v>7</v>
      </c>
      <c r="J457" s="43" t="s">
        <v>7</v>
      </c>
      <c r="K457" s="43" t="s">
        <v>7</v>
      </c>
      <c r="L457" s="43" t="s">
        <v>7</v>
      </c>
      <c r="M457" s="43" t="s">
        <v>7</v>
      </c>
      <c r="N457" s="43" t="s">
        <v>7</v>
      </c>
      <c r="O457" s="46">
        <f>SUM(D457:N457)</f>
        <v>0</v>
      </c>
      <c r="P457" s="44">
        <f>COUNT(D457:N457)</f>
        <v>0</v>
      </c>
      <c r="Q457" s="44">
        <f>IF(P457&lt;9,0,+SMALL(D457:N457,1))</f>
        <v>0</v>
      </c>
      <c r="R457" s="44">
        <f>IF(P457&lt;10,0,+SMALL(D457:N457,2))</f>
        <v>0</v>
      </c>
      <c r="S457" s="44">
        <f>IF(P457&lt;11,0,+SMALL(D457:N457,3))</f>
        <v>0</v>
      </c>
      <c r="T457" s="44">
        <f>IF(P457&lt;12,0,+SMALL(D457:N457,4))</f>
        <v>0</v>
      </c>
      <c r="U457" s="44">
        <f>O457-Q457-R457-S457</f>
        <v>0</v>
      </c>
      <c r="V457" s="44">
        <f>+IF(+COUNT(D457:N457)&gt;0,RANK(U457,$U$385:$U$465,0),"")</f>
      </c>
      <c r="W457" s="45" t="str">
        <f>IF((OR(P457&gt;7,X457="C")),1," ")</f>
        <v> </v>
      </c>
      <c r="X457" s="43" t="s">
        <v>7</v>
      </c>
    </row>
    <row r="458" spans="1:24" ht="15">
      <c r="A458" s="98" t="s">
        <v>304</v>
      </c>
      <c r="B458" s="103" t="s">
        <v>206</v>
      </c>
      <c r="C458" s="100" t="s">
        <v>201</v>
      </c>
      <c r="D458" s="101" t="s">
        <v>7</v>
      </c>
      <c r="E458" s="102" t="s">
        <v>7</v>
      </c>
      <c r="F458" s="43" t="s">
        <v>7</v>
      </c>
      <c r="G458" s="43" t="s">
        <v>7</v>
      </c>
      <c r="H458" s="43" t="s">
        <v>7</v>
      </c>
      <c r="I458" s="43" t="s">
        <v>7</v>
      </c>
      <c r="J458" s="43" t="s">
        <v>7</v>
      </c>
      <c r="K458" s="43" t="s">
        <v>7</v>
      </c>
      <c r="L458" s="43" t="s">
        <v>7</v>
      </c>
      <c r="M458" s="43" t="s">
        <v>7</v>
      </c>
      <c r="N458" s="43" t="s">
        <v>7</v>
      </c>
      <c r="O458" s="46">
        <f>SUM(D458:N458)</f>
        <v>0</v>
      </c>
      <c r="P458" s="44">
        <f>COUNT(D458:N458)</f>
        <v>0</v>
      </c>
      <c r="Q458" s="44">
        <f>IF(P458&lt;9,0,+SMALL(D458:N458,1))</f>
        <v>0</v>
      </c>
      <c r="R458" s="44">
        <f>IF(P458&lt;10,0,+SMALL(D458:N458,2))</f>
        <v>0</v>
      </c>
      <c r="S458" s="44">
        <f>IF(P458&lt;11,0,+SMALL(D458:N458,3))</f>
        <v>0</v>
      </c>
      <c r="T458" s="44">
        <f>IF(P458&lt;12,0,+SMALL(D458:N458,4))</f>
        <v>0</v>
      </c>
      <c r="U458" s="44">
        <f>O458-Q458-R458-S458</f>
        <v>0</v>
      </c>
      <c r="V458" s="44">
        <f>+IF(+COUNT(D458:N458)&gt;0,RANK(U458,$U$385:$U$465,0),"")</f>
      </c>
      <c r="W458" s="45" t="str">
        <f>IF((OR(P458&gt;7,X458="C")),1," ")</f>
        <v> </v>
      </c>
      <c r="X458" s="43" t="s">
        <v>7</v>
      </c>
    </row>
    <row r="459" spans="1:24" ht="15">
      <c r="A459" s="98" t="s">
        <v>305</v>
      </c>
      <c r="B459" s="103" t="s">
        <v>229</v>
      </c>
      <c r="C459" s="100" t="s">
        <v>46</v>
      </c>
      <c r="D459" s="101" t="s">
        <v>7</v>
      </c>
      <c r="E459" s="102" t="s">
        <v>7</v>
      </c>
      <c r="F459" s="43" t="s">
        <v>7</v>
      </c>
      <c r="G459" s="43" t="s">
        <v>7</v>
      </c>
      <c r="H459" s="43" t="s">
        <v>7</v>
      </c>
      <c r="I459" s="43" t="s">
        <v>7</v>
      </c>
      <c r="J459" s="43" t="s">
        <v>7</v>
      </c>
      <c r="K459" s="43" t="s">
        <v>7</v>
      </c>
      <c r="L459" s="43" t="s">
        <v>7</v>
      </c>
      <c r="M459" s="43" t="s">
        <v>7</v>
      </c>
      <c r="N459" s="43" t="s">
        <v>7</v>
      </c>
      <c r="O459" s="46">
        <f>SUM(D459:N459)</f>
        <v>0</v>
      </c>
      <c r="P459" s="44">
        <f>COUNT(D459:N459)</f>
        <v>0</v>
      </c>
      <c r="Q459" s="44">
        <f>IF(P459&lt;9,0,+SMALL(D459:N459,1))</f>
        <v>0</v>
      </c>
      <c r="R459" s="44">
        <f>IF(P459&lt;10,0,+SMALL(D459:N459,2))</f>
        <v>0</v>
      </c>
      <c r="S459" s="44">
        <f>IF(P459&lt;11,0,+SMALL(D459:N459,3))</f>
        <v>0</v>
      </c>
      <c r="T459" s="44">
        <f>IF(P459&lt;12,0,+SMALL(D459:N459,4))</f>
        <v>0</v>
      </c>
      <c r="U459" s="44">
        <f>O459-Q459-R459-S459</f>
        <v>0</v>
      </c>
      <c r="V459" s="44">
        <f>+IF(+COUNT(D459:N459)&gt;0,RANK(U459,$U$385:$U$465,0),"")</f>
      </c>
      <c r="W459" s="45" t="str">
        <f>IF((OR(P459&gt;7,X459="C")),1," ")</f>
        <v> </v>
      </c>
      <c r="X459" s="43" t="s">
        <v>7</v>
      </c>
    </row>
    <row r="460" spans="1:24" ht="15">
      <c r="A460" s="98" t="s">
        <v>306</v>
      </c>
      <c r="B460" s="103" t="s">
        <v>99</v>
      </c>
      <c r="C460" s="100" t="s">
        <v>86</v>
      </c>
      <c r="D460" s="101" t="s">
        <v>7</v>
      </c>
      <c r="E460" s="102" t="s">
        <v>7</v>
      </c>
      <c r="F460" s="43" t="s">
        <v>7</v>
      </c>
      <c r="G460" s="43" t="s">
        <v>7</v>
      </c>
      <c r="H460" s="43" t="s">
        <v>7</v>
      </c>
      <c r="I460" s="43" t="s">
        <v>7</v>
      </c>
      <c r="J460" s="43" t="s">
        <v>7</v>
      </c>
      <c r="K460" s="43" t="s">
        <v>7</v>
      </c>
      <c r="L460" s="43" t="s">
        <v>7</v>
      </c>
      <c r="M460" s="43" t="s">
        <v>7</v>
      </c>
      <c r="N460" s="43" t="s">
        <v>7</v>
      </c>
      <c r="O460" s="46">
        <f>SUM(D460:N460)</f>
        <v>0</v>
      </c>
      <c r="P460" s="44">
        <f>COUNT(D460:N460)</f>
        <v>0</v>
      </c>
      <c r="Q460" s="44">
        <f>IF(P460&lt;9,0,+SMALL(D460:N460,1))</f>
        <v>0</v>
      </c>
      <c r="R460" s="44">
        <f>IF(P460&lt;10,0,+SMALL(D460:N460,2))</f>
        <v>0</v>
      </c>
      <c r="S460" s="44">
        <f>IF(P460&lt;11,0,+SMALL(D460:N460,3))</f>
        <v>0</v>
      </c>
      <c r="T460" s="44">
        <f>IF(P460&lt;12,0,+SMALL(D460:N460,4))</f>
        <v>0</v>
      </c>
      <c r="U460" s="44">
        <f>O460-Q460-R460-S460</f>
        <v>0</v>
      </c>
      <c r="V460" s="44">
        <f>+IF(+COUNT(D460:N460)&gt;0,RANK(U460,$U$385:$U$465,0),"")</f>
      </c>
      <c r="W460" s="45" t="str">
        <f>IF((OR(P460&gt;7,X460="C")),1," ")</f>
        <v> </v>
      </c>
      <c r="X460" s="43" t="s">
        <v>7</v>
      </c>
    </row>
    <row r="461" spans="1:24" ht="15">
      <c r="A461" s="98" t="s">
        <v>307</v>
      </c>
      <c r="B461" s="103" t="s">
        <v>224</v>
      </c>
      <c r="C461" s="100" t="s">
        <v>110</v>
      </c>
      <c r="D461" s="101" t="s">
        <v>7</v>
      </c>
      <c r="E461" s="102" t="s">
        <v>7</v>
      </c>
      <c r="F461" s="43" t="s">
        <v>7</v>
      </c>
      <c r="G461" s="43" t="s">
        <v>7</v>
      </c>
      <c r="H461" s="43" t="s">
        <v>7</v>
      </c>
      <c r="I461" s="43" t="s">
        <v>7</v>
      </c>
      <c r="J461" s="43" t="s">
        <v>7</v>
      </c>
      <c r="K461" s="43" t="s">
        <v>7</v>
      </c>
      <c r="L461" s="43" t="s">
        <v>7</v>
      </c>
      <c r="M461" s="43" t="s">
        <v>7</v>
      </c>
      <c r="N461" s="43" t="s">
        <v>7</v>
      </c>
      <c r="O461" s="46">
        <f>SUM(D461:N461)</f>
        <v>0</v>
      </c>
      <c r="P461" s="44">
        <f>COUNT(D461:N461)</f>
        <v>0</v>
      </c>
      <c r="Q461" s="44">
        <f>IF(P461&lt;9,0,+SMALL(D461:N461,1))</f>
        <v>0</v>
      </c>
      <c r="R461" s="44">
        <f>IF(P461&lt;10,0,+SMALL(D461:N461,2))</f>
        <v>0</v>
      </c>
      <c r="S461" s="44">
        <f>IF(P461&lt;11,0,+SMALL(D461:N461,3))</f>
        <v>0</v>
      </c>
      <c r="T461" s="44">
        <f>IF(P461&lt;12,0,+SMALL(D461:N461,4))</f>
        <v>0</v>
      </c>
      <c r="U461" s="44">
        <f>O461-Q461-R461-S461</f>
        <v>0</v>
      </c>
      <c r="V461" s="44">
        <f>+IF(+COUNT(D461:N461)&gt;0,RANK(U461,$U$385:$U$465,0),"")</f>
      </c>
      <c r="W461" s="45" t="str">
        <f>IF((OR(P461&gt;7,X461="C")),1," ")</f>
        <v> </v>
      </c>
      <c r="X461" s="43" t="s">
        <v>7</v>
      </c>
    </row>
    <row r="462" spans="1:24" ht="15">
      <c r="A462" s="98" t="s">
        <v>308</v>
      </c>
      <c r="B462" s="103" t="s">
        <v>309</v>
      </c>
      <c r="C462" s="100" t="s">
        <v>194</v>
      </c>
      <c r="D462" s="101" t="s">
        <v>7</v>
      </c>
      <c r="E462" s="102" t="s">
        <v>7</v>
      </c>
      <c r="F462" s="43" t="s">
        <v>7</v>
      </c>
      <c r="G462" s="43" t="s">
        <v>7</v>
      </c>
      <c r="H462" s="43" t="s">
        <v>7</v>
      </c>
      <c r="I462" s="43" t="s">
        <v>7</v>
      </c>
      <c r="J462" s="43" t="s">
        <v>7</v>
      </c>
      <c r="K462" s="43" t="s">
        <v>7</v>
      </c>
      <c r="L462" s="43" t="s">
        <v>7</v>
      </c>
      <c r="M462" s="43" t="s">
        <v>7</v>
      </c>
      <c r="N462" s="43" t="s">
        <v>7</v>
      </c>
      <c r="O462" s="46">
        <f>SUM(D462:N462)</f>
        <v>0</v>
      </c>
      <c r="P462" s="44">
        <f>COUNT(D462:N462)</f>
        <v>0</v>
      </c>
      <c r="Q462" s="44">
        <f>IF(P462&lt;9,0,+SMALL(D462:N462,1))</f>
        <v>0</v>
      </c>
      <c r="R462" s="44">
        <f>IF(P462&lt;10,0,+SMALL(D462:N462,2))</f>
        <v>0</v>
      </c>
      <c r="S462" s="44">
        <f>IF(P462&lt;11,0,+SMALL(D462:N462,3))</f>
        <v>0</v>
      </c>
      <c r="T462" s="44">
        <f>IF(P462&lt;12,0,+SMALL(D462:N462,4))</f>
        <v>0</v>
      </c>
      <c r="U462" s="44">
        <f>O462-Q462-R462-S462</f>
        <v>0</v>
      </c>
      <c r="V462" s="44">
        <f>+IF(+COUNT(D462:N462)&gt;0,RANK(U462,$U$385:$U$465,0),"")</f>
      </c>
      <c r="W462" s="45" t="str">
        <f>IF((OR(P462&gt;7,X462="C")),1," ")</f>
        <v> </v>
      </c>
      <c r="X462" s="43" t="s">
        <v>7</v>
      </c>
    </row>
    <row r="463" spans="1:24" ht="15">
      <c r="A463" s="79" t="s">
        <v>310</v>
      </c>
      <c r="B463" s="126" t="s">
        <v>112</v>
      </c>
      <c r="C463" s="79" t="s">
        <v>301</v>
      </c>
      <c r="D463" s="127" t="s">
        <v>7</v>
      </c>
      <c r="E463" s="102" t="s">
        <v>7</v>
      </c>
      <c r="F463" s="43" t="s">
        <v>7</v>
      </c>
      <c r="G463" s="43" t="s">
        <v>7</v>
      </c>
      <c r="H463" s="43" t="s">
        <v>7</v>
      </c>
      <c r="I463" s="43" t="s">
        <v>7</v>
      </c>
      <c r="J463" s="43" t="s">
        <v>7</v>
      </c>
      <c r="K463" s="43" t="s">
        <v>7</v>
      </c>
      <c r="L463" s="43" t="s">
        <v>7</v>
      </c>
      <c r="M463" s="43" t="s">
        <v>7</v>
      </c>
      <c r="N463" s="43" t="s">
        <v>7</v>
      </c>
      <c r="O463" s="46">
        <f>SUM(D463:N463)</f>
        <v>0</v>
      </c>
      <c r="P463" s="44">
        <f>COUNT(D463:N463)</f>
        <v>0</v>
      </c>
      <c r="Q463" s="44">
        <f>IF(P463&lt;9,0,+SMALL(D463:N463,1))</f>
        <v>0</v>
      </c>
      <c r="R463" s="44">
        <f>IF(P463&lt;10,0,+SMALL(D463:N463,2))</f>
        <v>0</v>
      </c>
      <c r="S463" s="44">
        <f>IF(P463&lt;11,0,+SMALL(D463:N463,3))</f>
        <v>0</v>
      </c>
      <c r="T463" s="44">
        <f>IF(P463&lt;12,0,+SMALL(D463:N463,4))</f>
        <v>0</v>
      </c>
      <c r="U463" s="44">
        <f>O463-Q463-R463-S463</f>
        <v>0</v>
      </c>
      <c r="V463" s="44">
        <f>+IF(+COUNT(D463:N463)&gt;0,RANK(U463,$U$385:$U$465,0),"")</f>
      </c>
      <c r="W463" s="45" t="str">
        <f>IF((OR(P463&gt;7,X463="C")),1," ")</f>
        <v> </v>
      </c>
      <c r="X463" s="43" t="s">
        <v>7</v>
      </c>
    </row>
    <row r="464" spans="1:24" ht="15">
      <c r="A464" s="108" t="s">
        <v>7</v>
      </c>
      <c r="B464" s="108" t="s">
        <v>7</v>
      </c>
      <c r="C464" s="108" t="s">
        <v>7</v>
      </c>
      <c r="D464" s="101" t="s">
        <v>7</v>
      </c>
      <c r="E464" s="102" t="s">
        <v>7</v>
      </c>
      <c r="F464" s="43" t="s">
        <v>7</v>
      </c>
      <c r="G464" s="43" t="s">
        <v>7</v>
      </c>
      <c r="H464" s="43" t="s">
        <v>7</v>
      </c>
      <c r="I464" s="43" t="s">
        <v>7</v>
      </c>
      <c r="J464" s="43" t="s">
        <v>7</v>
      </c>
      <c r="K464" s="43" t="s">
        <v>7</v>
      </c>
      <c r="L464" s="43" t="s">
        <v>7</v>
      </c>
      <c r="M464" s="43" t="s">
        <v>7</v>
      </c>
      <c r="N464" s="43" t="s">
        <v>7</v>
      </c>
      <c r="O464" s="48"/>
      <c r="P464" s="48"/>
      <c r="Q464" s="46" t="s">
        <v>7</v>
      </c>
      <c r="R464" s="46" t="s">
        <v>7</v>
      </c>
      <c r="S464" s="46" t="s">
        <v>7</v>
      </c>
      <c r="T464" s="46" t="s">
        <v>7</v>
      </c>
      <c r="U464" s="46" t="s">
        <v>7</v>
      </c>
      <c r="V464" s="48"/>
      <c r="W464" s="45"/>
      <c r="X464" s="43" t="s">
        <v>7</v>
      </c>
    </row>
    <row r="465" spans="1:24" ht="15">
      <c r="A465" s="116" t="s">
        <v>7</v>
      </c>
      <c r="B465" s="116" t="s">
        <v>7</v>
      </c>
      <c r="C465" s="116" t="s">
        <v>7</v>
      </c>
      <c r="D465" s="117" t="s">
        <v>7</v>
      </c>
      <c r="E465" s="43" t="s">
        <v>7</v>
      </c>
      <c r="F465" s="43" t="s">
        <v>7</v>
      </c>
      <c r="G465" s="43" t="s">
        <v>7</v>
      </c>
      <c r="H465" s="43" t="s">
        <v>7</v>
      </c>
      <c r="I465" s="43" t="s">
        <v>7</v>
      </c>
      <c r="J465" s="43" t="s">
        <v>7</v>
      </c>
      <c r="K465" s="43" t="s">
        <v>7</v>
      </c>
      <c r="L465" s="43" t="s">
        <v>7</v>
      </c>
      <c r="M465" s="43" t="s">
        <v>7</v>
      </c>
      <c r="N465" s="43" t="s">
        <v>7</v>
      </c>
      <c r="O465" s="48"/>
      <c r="P465" s="48"/>
      <c r="Q465" s="46" t="s">
        <v>7</v>
      </c>
      <c r="R465" s="46" t="s">
        <v>7</v>
      </c>
      <c r="S465" s="46" t="s">
        <v>7</v>
      </c>
      <c r="T465" s="46" t="s">
        <v>7</v>
      </c>
      <c r="U465" s="46" t="s">
        <v>7</v>
      </c>
      <c r="V465" s="48"/>
      <c r="W465" s="45"/>
      <c r="X465" s="43" t="s">
        <v>7</v>
      </c>
    </row>
    <row r="466" spans="1:24" ht="15.75">
      <c r="A466" s="50">
        <f>COUNTIF($A$385:$A$465,"&gt;&lt;")</f>
        <v>79</v>
      </c>
      <c r="B466" s="50">
        <f>COUNTIF($A$385:$A$465,"&gt;&lt;")</f>
        <v>79</v>
      </c>
      <c r="C466" s="50">
        <f>COUNTIF($A$385:$A$465,"&gt;&lt;")</f>
        <v>79</v>
      </c>
      <c r="D466" s="50">
        <f aca="true" t="shared" si="14" ref="D466:N466">COUNTIF(D$385:D$465,"=0")+COUNTIF(D$385:D$465,"&gt;0")</f>
        <v>51</v>
      </c>
      <c r="E466" s="50">
        <f t="shared" si="14"/>
        <v>44</v>
      </c>
      <c r="F466" s="50">
        <f t="shared" si="14"/>
        <v>52</v>
      </c>
      <c r="G466" s="50">
        <f t="shared" si="14"/>
        <v>49</v>
      </c>
      <c r="H466" s="50">
        <f t="shared" si="14"/>
        <v>56</v>
      </c>
      <c r="I466" s="50">
        <f t="shared" si="14"/>
        <v>47</v>
      </c>
      <c r="J466" s="50">
        <f t="shared" si="14"/>
        <v>35</v>
      </c>
      <c r="K466" s="50">
        <f t="shared" si="14"/>
        <v>26</v>
      </c>
      <c r="L466" s="50">
        <f t="shared" si="14"/>
        <v>38</v>
      </c>
      <c r="M466" s="50">
        <f t="shared" si="14"/>
        <v>27</v>
      </c>
      <c r="N466" s="50">
        <f t="shared" si="14"/>
        <v>0</v>
      </c>
      <c r="O466" s="51"/>
      <c r="P466" s="52"/>
      <c r="Q466" s="52"/>
      <c r="R466" s="52"/>
      <c r="S466" s="52"/>
      <c r="T466" s="52"/>
      <c r="U466" s="52"/>
      <c r="V466" s="52"/>
      <c r="W466" s="54">
        <f>SUM(W460:W460)</f>
        <v>0</v>
      </c>
      <c r="X466" s="43" t="s">
        <v>7</v>
      </c>
    </row>
    <row r="467" spans="1:24" ht="15.75" thickBot="1">
      <c r="A467" s="71"/>
      <c r="B467" s="71"/>
      <c r="C467" s="109"/>
      <c r="D467" s="58">
        <f aca="true" t="shared" si="15" ref="D467:N467">D466/$A466</f>
        <v>0.6455696202531646</v>
      </c>
      <c r="E467" s="58">
        <f t="shared" si="15"/>
        <v>0.5569620253164557</v>
      </c>
      <c r="F467" s="58">
        <f t="shared" si="15"/>
        <v>0.6582278481012658</v>
      </c>
      <c r="G467" s="58">
        <f t="shared" si="15"/>
        <v>0.620253164556962</v>
      </c>
      <c r="H467" s="58">
        <f t="shared" si="15"/>
        <v>0.7088607594936709</v>
      </c>
      <c r="I467" s="58">
        <f t="shared" si="15"/>
        <v>0.5949367088607594</v>
      </c>
      <c r="J467" s="58">
        <f t="shared" si="15"/>
        <v>0.4430379746835443</v>
      </c>
      <c r="K467" s="58">
        <f t="shared" si="15"/>
        <v>0.3291139240506329</v>
      </c>
      <c r="L467" s="58">
        <f t="shared" si="15"/>
        <v>0.4810126582278481</v>
      </c>
      <c r="M467" s="58">
        <f t="shared" si="15"/>
        <v>0.34177215189873417</v>
      </c>
      <c r="N467" s="58">
        <f t="shared" si="15"/>
        <v>0</v>
      </c>
      <c r="O467" s="59"/>
      <c r="P467" s="61"/>
      <c r="Q467" s="61"/>
      <c r="R467" s="61"/>
      <c r="S467" s="61"/>
      <c r="T467" s="61"/>
      <c r="U467" s="61"/>
      <c r="V467" s="60"/>
      <c r="W467" s="45"/>
      <c r="X467" s="43" t="s">
        <v>7</v>
      </c>
    </row>
    <row r="468" spans="2:24" ht="15.75" thickBot="1">
      <c r="B468" s="31"/>
      <c r="C468" s="128"/>
      <c r="D468" s="23"/>
      <c r="G468" s="23"/>
      <c r="H468" s="127" t="s">
        <v>7</v>
      </c>
      <c r="I468" s="23"/>
      <c r="M468" s="129"/>
      <c r="N468" s="48"/>
      <c r="O468" s="121"/>
      <c r="P468" s="130"/>
      <c r="Q468" s="130"/>
      <c r="R468" s="130"/>
      <c r="S468" s="130"/>
      <c r="T468" s="130"/>
      <c r="U468" s="130"/>
      <c r="V468" s="121"/>
      <c r="W468" s="45"/>
      <c r="X468" s="43" t="s">
        <v>7</v>
      </c>
    </row>
    <row r="469" spans="1:24" ht="15.75" thickBot="1">
      <c r="A469" s="33" t="s">
        <v>93</v>
      </c>
      <c r="B469" s="33" t="s">
        <v>355</v>
      </c>
      <c r="C469" s="113" t="s">
        <v>13</v>
      </c>
      <c r="D469" s="34" t="s">
        <v>312</v>
      </c>
      <c r="E469" s="95"/>
      <c r="F469" s="95"/>
      <c r="G469" s="95"/>
      <c r="H469" s="95"/>
      <c r="I469" s="95"/>
      <c r="J469" s="95"/>
      <c r="K469" s="95"/>
      <c r="L469" s="95"/>
      <c r="M469" s="34" t="s">
        <v>7</v>
      </c>
      <c r="N469" s="96" t="s">
        <v>311</v>
      </c>
      <c r="O469" s="97"/>
      <c r="P469" s="97"/>
      <c r="Q469" s="97"/>
      <c r="R469" s="97"/>
      <c r="S469" s="97"/>
      <c r="T469" s="97"/>
      <c r="U469" s="97"/>
      <c r="V469" s="97"/>
      <c r="W469" s="45"/>
      <c r="X469" s="43" t="s">
        <v>7</v>
      </c>
    </row>
    <row r="470" spans="1:24" ht="74.25">
      <c r="A470" s="39" t="s">
        <v>15</v>
      </c>
      <c r="B470" s="39" t="s">
        <v>16</v>
      </c>
      <c r="C470" s="39" t="s">
        <v>17</v>
      </c>
      <c r="D470" s="40" t="s">
        <v>18</v>
      </c>
      <c r="E470" s="40" t="s">
        <v>19</v>
      </c>
      <c r="F470" s="40" t="s">
        <v>20</v>
      </c>
      <c r="G470" s="40" t="s">
        <v>21</v>
      </c>
      <c r="H470" s="40" t="s">
        <v>22</v>
      </c>
      <c r="I470" s="40" t="s">
        <v>23</v>
      </c>
      <c r="J470" s="40" t="s">
        <v>24</v>
      </c>
      <c r="K470" s="40" t="s">
        <v>25</v>
      </c>
      <c r="L470" s="40" t="s">
        <v>26</v>
      </c>
      <c r="M470" s="40" t="s">
        <v>27</v>
      </c>
      <c r="N470" s="40" t="s">
        <v>23</v>
      </c>
      <c r="O470" s="41" t="s">
        <v>28</v>
      </c>
      <c r="P470" s="41" t="s">
        <v>29</v>
      </c>
      <c r="Q470" s="41" t="s">
        <v>30</v>
      </c>
      <c r="R470" s="41" t="s">
        <v>31</v>
      </c>
      <c r="S470" s="41" t="s">
        <v>32</v>
      </c>
      <c r="T470" s="41" t="s">
        <v>33</v>
      </c>
      <c r="U470" s="41" t="s">
        <v>34</v>
      </c>
      <c r="V470" s="41" t="s">
        <v>35</v>
      </c>
      <c r="W470" s="45"/>
      <c r="X470" s="43" t="s">
        <v>7</v>
      </c>
    </row>
    <row r="471" spans="1:24" ht="15">
      <c r="A471" s="98" t="s">
        <v>356</v>
      </c>
      <c r="B471" s="103" t="s">
        <v>152</v>
      </c>
      <c r="C471" s="100" t="s">
        <v>68</v>
      </c>
      <c r="D471" s="101">
        <v>38</v>
      </c>
      <c r="E471" s="102">
        <v>37</v>
      </c>
      <c r="F471" s="43">
        <v>34</v>
      </c>
      <c r="G471" s="43" t="s">
        <v>7</v>
      </c>
      <c r="H471" s="43">
        <v>45</v>
      </c>
      <c r="I471" s="43">
        <v>40</v>
      </c>
      <c r="J471" s="43">
        <v>30</v>
      </c>
      <c r="K471" s="43">
        <v>40</v>
      </c>
      <c r="L471" s="43">
        <v>34</v>
      </c>
      <c r="M471" s="43" t="s">
        <v>7</v>
      </c>
      <c r="N471" s="43" t="s">
        <v>7</v>
      </c>
      <c r="O471" s="46">
        <f>SUM(D471:N471)</f>
        <v>298</v>
      </c>
      <c r="P471" s="44">
        <f>COUNT(D471:N471)</f>
        <v>8</v>
      </c>
      <c r="Q471" s="44">
        <f>IF(P471&lt;9,0,+SMALL(D471:N471,1))</f>
        <v>0</v>
      </c>
      <c r="R471" s="44">
        <f>IF(P471&lt;10,0,+SMALL(D471:N471,2))</f>
        <v>0</v>
      </c>
      <c r="S471" s="44">
        <f>IF(P471&lt;11,0,+SMALL(D471:N471,3))</f>
        <v>0</v>
      </c>
      <c r="T471" s="44">
        <f>IF(P471&lt;12,0,+SMALL(D471:N471,4))</f>
        <v>0</v>
      </c>
      <c r="U471" s="44">
        <f>O471-Q471-R471-S471</f>
        <v>298</v>
      </c>
      <c r="V471" s="44">
        <f>+IF(+COUNT(D471:N471)&gt;0,RANK(U471,$U$471:$U$555,0),"")</f>
        <v>1</v>
      </c>
      <c r="W471" s="45">
        <f>IF((OR(P471&gt;7,X471="C")),1," ")</f>
        <v>1</v>
      </c>
      <c r="X471" s="43" t="s">
        <v>7</v>
      </c>
    </row>
    <row r="472" spans="1:24" ht="15">
      <c r="A472" s="98" t="s">
        <v>357</v>
      </c>
      <c r="B472" s="103" t="s">
        <v>358</v>
      </c>
      <c r="C472" s="100" t="s">
        <v>83</v>
      </c>
      <c r="D472" s="101">
        <v>32</v>
      </c>
      <c r="E472" s="102">
        <v>22</v>
      </c>
      <c r="F472" s="43">
        <v>32</v>
      </c>
      <c r="G472" s="43">
        <v>33</v>
      </c>
      <c r="H472" s="43">
        <v>38</v>
      </c>
      <c r="I472" s="43">
        <v>45</v>
      </c>
      <c r="J472" s="43">
        <v>36</v>
      </c>
      <c r="K472" s="43" t="s">
        <v>7</v>
      </c>
      <c r="L472" s="43">
        <v>30</v>
      </c>
      <c r="M472" s="43">
        <v>38</v>
      </c>
      <c r="N472" s="43" t="s">
        <v>7</v>
      </c>
      <c r="O472" s="46">
        <f>SUM(D472:N472)</f>
        <v>306</v>
      </c>
      <c r="P472" s="44">
        <f>COUNT(D472:N472)</f>
        <v>9</v>
      </c>
      <c r="Q472" s="44">
        <f>IF(P472&lt;9,0,+SMALL(D472:N472,1))</f>
        <v>22</v>
      </c>
      <c r="R472" s="44">
        <f>IF(P472&lt;10,0,+SMALL(D472:N472,2))</f>
        <v>0</v>
      </c>
      <c r="S472" s="44">
        <f>IF(P472&lt;11,0,+SMALL(D472:N472,3))</f>
        <v>0</v>
      </c>
      <c r="T472" s="44">
        <f>IF(P472&lt;12,0,+SMALL(D472:N472,4))</f>
        <v>0</v>
      </c>
      <c r="U472" s="44">
        <f>O472-Q472-R472-S472</f>
        <v>284</v>
      </c>
      <c r="V472" s="44">
        <f>+IF(+COUNT(D472:N472)&gt;0,RANK(U472,$U$471:$U$555,0),"")</f>
        <v>2</v>
      </c>
      <c r="W472" s="45">
        <f>IF((OR(P472&gt;7,X472="C")),1," ")</f>
        <v>1</v>
      </c>
      <c r="X472" s="43" t="s">
        <v>7</v>
      </c>
    </row>
    <row r="473" spans="1:24" ht="15">
      <c r="A473" s="98" t="s">
        <v>359</v>
      </c>
      <c r="B473" s="103" t="s">
        <v>224</v>
      </c>
      <c r="C473" s="100" t="s">
        <v>83</v>
      </c>
      <c r="D473" s="101">
        <v>36</v>
      </c>
      <c r="E473" s="102">
        <v>38</v>
      </c>
      <c r="F473" s="43">
        <v>32</v>
      </c>
      <c r="G473" s="43">
        <v>21</v>
      </c>
      <c r="H473" s="43">
        <v>27</v>
      </c>
      <c r="I473" s="43">
        <v>34</v>
      </c>
      <c r="J473" s="43">
        <v>18</v>
      </c>
      <c r="K473" s="43" t="s">
        <v>7</v>
      </c>
      <c r="L473" s="43">
        <v>39</v>
      </c>
      <c r="M473" s="43">
        <v>32</v>
      </c>
      <c r="N473" s="43" t="s">
        <v>7</v>
      </c>
      <c r="O473" s="46">
        <f>SUM(D473:N473)</f>
        <v>277</v>
      </c>
      <c r="P473" s="44">
        <f>COUNT(D473:N473)</f>
        <v>9</v>
      </c>
      <c r="Q473" s="44">
        <f>IF(P473&lt;9,0,+SMALL(D473:N473,1))</f>
        <v>18</v>
      </c>
      <c r="R473" s="44">
        <f>IF(P473&lt;10,0,+SMALL(D473:N473,2))</f>
        <v>0</v>
      </c>
      <c r="S473" s="44">
        <f>IF(P473&lt;11,0,+SMALL(D473:N473,3))</f>
        <v>0</v>
      </c>
      <c r="T473" s="44">
        <f>IF(P473&lt;12,0,+SMALL(D473:N473,4))</f>
        <v>0</v>
      </c>
      <c r="U473" s="44">
        <f>O473-Q473-R473-S473</f>
        <v>259</v>
      </c>
      <c r="V473" s="44">
        <f>+IF(+COUNT(D473:N473)&gt;0,RANK(U473,$U$471:$U$555,0),"")</f>
        <v>3</v>
      </c>
      <c r="W473" s="45">
        <f>IF((OR(P473&gt;7,X473="C")),1," ")</f>
        <v>1</v>
      </c>
      <c r="X473" s="43" t="s">
        <v>7</v>
      </c>
    </row>
    <row r="474" spans="1:24" ht="15">
      <c r="A474" s="98" t="s">
        <v>360</v>
      </c>
      <c r="B474" s="103" t="s">
        <v>174</v>
      </c>
      <c r="C474" s="100" t="s">
        <v>46</v>
      </c>
      <c r="D474" s="101">
        <v>36</v>
      </c>
      <c r="E474" s="102">
        <v>39</v>
      </c>
      <c r="F474" s="43">
        <v>32</v>
      </c>
      <c r="G474" s="43">
        <v>29</v>
      </c>
      <c r="H474" s="43" t="s">
        <v>7</v>
      </c>
      <c r="I474" s="43">
        <v>38</v>
      </c>
      <c r="J474" s="43">
        <v>22</v>
      </c>
      <c r="K474" s="43">
        <v>39</v>
      </c>
      <c r="L474" s="43">
        <v>23</v>
      </c>
      <c r="M474" s="43" t="s">
        <v>7</v>
      </c>
      <c r="N474" s="43" t="s">
        <v>7</v>
      </c>
      <c r="O474" s="46">
        <f>SUM(D474:N474)</f>
        <v>258</v>
      </c>
      <c r="P474" s="44">
        <f>COUNT(D474:N474)</f>
        <v>8</v>
      </c>
      <c r="Q474" s="44">
        <f>IF(P474&lt;9,0,+SMALL(D474:N474,1))</f>
        <v>0</v>
      </c>
      <c r="R474" s="44">
        <f>IF(P474&lt;10,0,+SMALL(D474:N474,2))</f>
        <v>0</v>
      </c>
      <c r="S474" s="44">
        <f>IF(P474&lt;11,0,+SMALL(D474:N474,3))</f>
        <v>0</v>
      </c>
      <c r="T474" s="44">
        <f>IF(P474&lt;12,0,+SMALL(D474:N474,4))</f>
        <v>0</v>
      </c>
      <c r="U474" s="44">
        <f>O474-Q474-R474-S474</f>
        <v>258</v>
      </c>
      <c r="V474" s="44">
        <f>+IF(+COUNT(D474:N474)&gt;0,RANK(U474,$U$471:$U$555,0),"")</f>
        <v>4</v>
      </c>
      <c r="W474" s="45">
        <f>IF((OR(P474&gt;7,X474="C")),1," ")</f>
        <v>1</v>
      </c>
      <c r="X474" s="43" t="s">
        <v>7</v>
      </c>
    </row>
    <row r="475" spans="1:24" ht="15">
      <c r="A475" s="98" t="s">
        <v>361</v>
      </c>
      <c r="B475" s="103" t="s">
        <v>210</v>
      </c>
      <c r="C475" s="100" t="s">
        <v>63</v>
      </c>
      <c r="D475" s="101">
        <v>41</v>
      </c>
      <c r="E475" s="102">
        <v>37</v>
      </c>
      <c r="F475" s="43">
        <v>23</v>
      </c>
      <c r="G475" s="43">
        <v>30</v>
      </c>
      <c r="H475" s="43" t="s">
        <v>7</v>
      </c>
      <c r="I475" s="43">
        <v>37</v>
      </c>
      <c r="J475" s="43">
        <v>36</v>
      </c>
      <c r="K475" s="43" t="s">
        <v>7</v>
      </c>
      <c r="L475" s="43">
        <v>26</v>
      </c>
      <c r="M475" s="43">
        <v>27</v>
      </c>
      <c r="N475" s="43" t="s">
        <v>7</v>
      </c>
      <c r="O475" s="46">
        <f>SUM(D475:N475)</f>
        <v>257</v>
      </c>
      <c r="P475" s="44">
        <f>COUNT(D475:N475)</f>
        <v>8</v>
      </c>
      <c r="Q475" s="44">
        <f>IF(P475&lt;9,0,+SMALL(D475:N475,1))</f>
        <v>0</v>
      </c>
      <c r="R475" s="44">
        <f>IF(P475&lt;10,0,+SMALL(D475:N475,2))</f>
        <v>0</v>
      </c>
      <c r="S475" s="44">
        <f>IF(P475&lt;11,0,+SMALL(D475:N475,3))</f>
        <v>0</v>
      </c>
      <c r="T475" s="44">
        <f>IF(P475&lt;12,0,+SMALL(D475:N475,4))</f>
        <v>0</v>
      </c>
      <c r="U475" s="44">
        <f>O475-Q475-R475-S475</f>
        <v>257</v>
      </c>
      <c r="V475" s="44">
        <f>+IF(+COUNT(D475:N475)&gt;0,RANK(U475,$U$471:$U$555,0),"")</f>
        <v>5</v>
      </c>
      <c r="W475" s="45">
        <f>IF((OR(P475&gt;7,X475="C")),1," ")</f>
        <v>1</v>
      </c>
      <c r="X475" s="43" t="s">
        <v>7</v>
      </c>
    </row>
    <row r="476" spans="1:24" ht="15">
      <c r="A476" s="98" t="s">
        <v>362</v>
      </c>
      <c r="B476" s="103" t="s">
        <v>157</v>
      </c>
      <c r="C476" s="100" t="s">
        <v>100</v>
      </c>
      <c r="D476" s="101">
        <v>34</v>
      </c>
      <c r="E476" s="102">
        <v>38</v>
      </c>
      <c r="F476" s="43">
        <v>23</v>
      </c>
      <c r="G476" s="43">
        <v>19</v>
      </c>
      <c r="H476" s="43">
        <v>35</v>
      </c>
      <c r="I476" s="43">
        <v>33</v>
      </c>
      <c r="J476" s="43">
        <v>33</v>
      </c>
      <c r="K476" s="43" t="s">
        <v>7</v>
      </c>
      <c r="L476" s="43">
        <v>23</v>
      </c>
      <c r="M476" s="43">
        <v>34</v>
      </c>
      <c r="N476" s="43" t="s">
        <v>7</v>
      </c>
      <c r="O476" s="46">
        <f>SUM(D476:N476)</f>
        <v>272</v>
      </c>
      <c r="P476" s="44">
        <f>COUNT(D476:N476)</f>
        <v>9</v>
      </c>
      <c r="Q476" s="44">
        <f>IF(P476&lt;9,0,+SMALL(D476:N476,1))</f>
        <v>19</v>
      </c>
      <c r="R476" s="44">
        <f>IF(P476&lt;10,0,+SMALL(D476:N476,2))</f>
        <v>0</v>
      </c>
      <c r="S476" s="44">
        <f>IF(P476&lt;11,0,+SMALL(D476:N476,3))</f>
        <v>0</v>
      </c>
      <c r="T476" s="44">
        <f>IF(P476&lt;12,0,+SMALL(D476:N476,4))</f>
        <v>0</v>
      </c>
      <c r="U476" s="44">
        <f>O476-Q476-R476-S476</f>
        <v>253</v>
      </c>
      <c r="V476" s="44">
        <f>+IF(+COUNT(D476:N476)&gt;0,RANK(U476,$U$471:$U$555,0),"")</f>
        <v>6</v>
      </c>
      <c r="W476" s="45">
        <f>IF((OR(P476&gt;7,X476="C")),1," ")</f>
        <v>1</v>
      </c>
      <c r="X476" s="43" t="s">
        <v>7</v>
      </c>
    </row>
    <row r="477" spans="1:24" ht="15">
      <c r="A477" s="98" t="s">
        <v>363</v>
      </c>
      <c r="B477" s="103" t="s">
        <v>214</v>
      </c>
      <c r="C477" s="100" t="s">
        <v>46</v>
      </c>
      <c r="D477" s="101">
        <v>43</v>
      </c>
      <c r="E477" s="102">
        <v>30</v>
      </c>
      <c r="F477" s="43">
        <v>29</v>
      </c>
      <c r="G477" s="43">
        <v>24</v>
      </c>
      <c r="H477" s="43" t="s">
        <v>7</v>
      </c>
      <c r="I477" s="43">
        <v>31</v>
      </c>
      <c r="J477" s="43">
        <v>26</v>
      </c>
      <c r="K477" s="43">
        <v>36</v>
      </c>
      <c r="L477" s="43">
        <v>27</v>
      </c>
      <c r="M477" s="43" t="s">
        <v>7</v>
      </c>
      <c r="N477" s="43" t="s">
        <v>7</v>
      </c>
      <c r="O477" s="46">
        <f>SUM(D477:N477)</f>
        <v>246</v>
      </c>
      <c r="P477" s="44">
        <f>COUNT(D477:N477)</f>
        <v>8</v>
      </c>
      <c r="Q477" s="44">
        <f>IF(P477&lt;9,0,+SMALL(D477:N477,1))</f>
        <v>0</v>
      </c>
      <c r="R477" s="44">
        <f>IF(P477&lt;10,0,+SMALL(D477:N477,2))</f>
        <v>0</v>
      </c>
      <c r="S477" s="44">
        <f>IF(P477&lt;11,0,+SMALL(D477:N477,3))</f>
        <v>0</v>
      </c>
      <c r="T477" s="44">
        <f>IF(P477&lt;12,0,+SMALL(D477:N477,4))</f>
        <v>0</v>
      </c>
      <c r="U477" s="44">
        <f>O477-Q477-R477-S477</f>
        <v>246</v>
      </c>
      <c r="V477" s="44">
        <f>+IF(+COUNT(D477:N477)&gt;0,RANK(U477,$U$471:$U$555,0),"")</f>
        <v>7</v>
      </c>
      <c r="W477" s="45">
        <f>IF((OR(P477&gt;7,X477="C")),1," ")</f>
        <v>1</v>
      </c>
      <c r="X477" s="43" t="s">
        <v>7</v>
      </c>
    </row>
    <row r="478" spans="1:24" ht="15">
      <c r="A478" s="98" t="s">
        <v>364</v>
      </c>
      <c r="B478" s="103" t="s">
        <v>154</v>
      </c>
      <c r="C478" s="100" t="s">
        <v>83</v>
      </c>
      <c r="D478" s="101">
        <v>42</v>
      </c>
      <c r="E478" s="102">
        <v>26</v>
      </c>
      <c r="F478" s="43">
        <v>34</v>
      </c>
      <c r="G478" s="43">
        <v>24</v>
      </c>
      <c r="H478" s="43">
        <v>23</v>
      </c>
      <c r="I478" s="43">
        <v>30</v>
      </c>
      <c r="J478" s="43" t="s">
        <v>7</v>
      </c>
      <c r="K478" s="43" t="s">
        <v>7</v>
      </c>
      <c r="L478" s="43">
        <v>36</v>
      </c>
      <c r="M478" s="43">
        <v>28</v>
      </c>
      <c r="N478" s="43" t="s">
        <v>7</v>
      </c>
      <c r="O478" s="46">
        <f>SUM(D478:N478)</f>
        <v>243</v>
      </c>
      <c r="P478" s="44">
        <f>COUNT(D478:N478)</f>
        <v>8</v>
      </c>
      <c r="Q478" s="44">
        <f>IF(P478&lt;9,0,+SMALL(D478:N478,1))</f>
        <v>0</v>
      </c>
      <c r="R478" s="44">
        <f>IF(P478&lt;10,0,+SMALL(D478:N478,2))</f>
        <v>0</v>
      </c>
      <c r="S478" s="44">
        <f>IF(P478&lt;11,0,+SMALL(D478:N478,3))</f>
        <v>0</v>
      </c>
      <c r="T478" s="44">
        <f>IF(P478&lt;12,0,+SMALL(D478:N478,4))</f>
        <v>0</v>
      </c>
      <c r="U478" s="44">
        <f>O478-Q478-R478-S478</f>
        <v>243</v>
      </c>
      <c r="V478" s="44">
        <f>+IF(+COUNT(D478:N478)&gt;0,RANK(U478,$U$471:$U$555,0),"")</f>
        <v>8</v>
      </c>
      <c r="W478" s="45">
        <f>IF((OR(P478&gt;7,X478="C")),1," ")</f>
        <v>1</v>
      </c>
      <c r="X478" s="43" t="s">
        <v>7</v>
      </c>
    </row>
    <row r="479" spans="1:24" ht="15">
      <c r="A479" s="98" t="s">
        <v>365</v>
      </c>
      <c r="B479" s="103" t="s">
        <v>109</v>
      </c>
      <c r="C479" s="100" t="s">
        <v>194</v>
      </c>
      <c r="D479" s="101">
        <v>28</v>
      </c>
      <c r="E479" s="102">
        <v>30</v>
      </c>
      <c r="F479" s="43">
        <v>24</v>
      </c>
      <c r="G479" s="43">
        <v>18</v>
      </c>
      <c r="H479" s="43">
        <v>25</v>
      </c>
      <c r="I479" s="43">
        <v>35</v>
      </c>
      <c r="J479" s="43">
        <v>32</v>
      </c>
      <c r="K479" s="43">
        <v>29</v>
      </c>
      <c r="L479" s="43">
        <v>29</v>
      </c>
      <c r="M479" s="43" t="s">
        <v>7</v>
      </c>
      <c r="N479" s="43" t="s">
        <v>7</v>
      </c>
      <c r="O479" s="46">
        <f>SUM(D479:N479)</f>
        <v>250</v>
      </c>
      <c r="P479" s="44">
        <f>COUNT(D479:N479)</f>
        <v>9</v>
      </c>
      <c r="Q479" s="44">
        <f>IF(P479&lt;9,0,+SMALL(D479:N479,1))</f>
        <v>18</v>
      </c>
      <c r="R479" s="44">
        <f>IF(P479&lt;10,0,+SMALL(D479:N479,2))</f>
        <v>0</v>
      </c>
      <c r="S479" s="44">
        <f>IF(P479&lt;11,0,+SMALL(D479:N479,3))</f>
        <v>0</v>
      </c>
      <c r="T479" s="44">
        <f>IF(P479&lt;12,0,+SMALL(D479:N479,4))</f>
        <v>0</v>
      </c>
      <c r="U479" s="44">
        <f>O479-Q479-R479-S479</f>
        <v>232</v>
      </c>
      <c r="V479" s="44">
        <f>+IF(+COUNT(D479:N479)&gt;0,RANK(U479,$U$471:$U$555,0),"")</f>
        <v>9</v>
      </c>
      <c r="W479" s="45">
        <f>IF((OR(P479&gt;7,X479="C")),1," ")</f>
        <v>1</v>
      </c>
      <c r="X479" s="43" t="s">
        <v>7</v>
      </c>
    </row>
    <row r="480" spans="1:24" ht="15">
      <c r="A480" s="98" t="s">
        <v>366</v>
      </c>
      <c r="B480" s="103" t="s">
        <v>177</v>
      </c>
      <c r="C480" s="100" t="s">
        <v>295</v>
      </c>
      <c r="D480" s="101">
        <v>38</v>
      </c>
      <c r="E480" s="102">
        <v>25</v>
      </c>
      <c r="F480" s="43">
        <v>22</v>
      </c>
      <c r="G480" s="43">
        <v>24</v>
      </c>
      <c r="H480" s="43">
        <v>26</v>
      </c>
      <c r="I480" s="43">
        <v>39</v>
      </c>
      <c r="J480" s="43">
        <v>26</v>
      </c>
      <c r="K480" s="43">
        <v>25</v>
      </c>
      <c r="L480" s="43">
        <v>29</v>
      </c>
      <c r="M480" s="43" t="s">
        <v>7</v>
      </c>
      <c r="N480" s="43" t="s">
        <v>7</v>
      </c>
      <c r="O480" s="46">
        <f>SUM(D480:N480)</f>
        <v>254</v>
      </c>
      <c r="P480" s="44">
        <f>COUNT(D480:N480)</f>
        <v>9</v>
      </c>
      <c r="Q480" s="44">
        <f>IF(P480&lt;9,0,+SMALL(D480:N480,1))</f>
        <v>22</v>
      </c>
      <c r="R480" s="44">
        <f>IF(P480&lt;10,0,+SMALL(D480:N480,2))</f>
        <v>0</v>
      </c>
      <c r="S480" s="44">
        <f>IF(P480&lt;11,0,+SMALL(D480:N480,3))</f>
        <v>0</v>
      </c>
      <c r="T480" s="44">
        <f>IF(P480&lt;12,0,+SMALL(D480:N480,4))</f>
        <v>0</v>
      </c>
      <c r="U480" s="44">
        <f>O480-Q480-R480-S480</f>
        <v>232</v>
      </c>
      <c r="V480" s="44">
        <f>+IF(+COUNT(D480:N480)&gt;0,RANK(U480,$U$471:$U$555,0),"")</f>
        <v>9</v>
      </c>
      <c r="W480" s="45">
        <f>IF((OR(P480&gt;7,X480="C")),1," ")</f>
        <v>1</v>
      </c>
      <c r="X480" s="43" t="s">
        <v>7</v>
      </c>
    </row>
    <row r="481" spans="1:24" ht="15">
      <c r="A481" s="98" t="s">
        <v>367</v>
      </c>
      <c r="B481" s="103" t="s">
        <v>123</v>
      </c>
      <c r="C481" s="100" t="s">
        <v>110</v>
      </c>
      <c r="D481" s="101">
        <v>32</v>
      </c>
      <c r="E481" s="102" t="s">
        <v>7</v>
      </c>
      <c r="F481" s="43">
        <v>32</v>
      </c>
      <c r="G481" s="43" t="s">
        <v>7</v>
      </c>
      <c r="H481" s="43">
        <v>39</v>
      </c>
      <c r="I481" s="43">
        <v>39</v>
      </c>
      <c r="J481" s="43">
        <v>35</v>
      </c>
      <c r="K481" s="43" t="s">
        <v>7</v>
      </c>
      <c r="L481" s="43">
        <v>22</v>
      </c>
      <c r="M481" s="43">
        <v>31</v>
      </c>
      <c r="N481" s="43" t="s">
        <v>7</v>
      </c>
      <c r="O481" s="46">
        <f>SUM(D481:N481)</f>
        <v>230</v>
      </c>
      <c r="P481" s="44">
        <f>COUNT(D481:N481)</f>
        <v>7</v>
      </c>
      <c r="Q481" s="44">
        <f>IF(P481&lt;9,0,+SMALL(D481:N481,1))</f>
        <v>0</v>
      </c>
      <c r="R481" s="44">
        <f>IF(P481&lt;10,0,+SMALL(D481:N481,2))</f>
        <v>0</v>
      </c>
      <c r="S481" s="44">
        <f>IF(P481&lt;11,0,+SMALL(D481:N481,3))</f>
        <v>0</v>
      </c>
      <c r="T481" s="44">
        <f>IF(P481&lt;12,0,+SMALL(D481:N481,4))</f>
        <v>0</v>
      </c>
      <c r="U481" s="44">
        <f>O481-Q481-R481-S481</f>
        <v>230</v>
      </c>
      <c r="V481" s="44">
        <f>+IF(+COUNT(D481:N481)&gt;0,RANK(U481,$U$471:$U$555,0),"")</f>
        <v>11</v>
      </c>
      <c r="W481" s="45" t="str">
        <f>IF((OR(P481&gt;7,X481="C")),1," ")</f>
        <v> </v>
      </c>
      <c r="X481" s="43" t="s">
        <v>7</v>
      </c>
    </row>
    <row r="482" spans="1:24" ht="15">
      <c r="A482" s="98" t="s">
        <v>368</v>
      </c>
      <c r="B482" s="103" t="s">
        <v>229</v>
      </c>
      <c r="C482" s="100" t="s">
        <v>83</v>
      </c>
      <c r="D482" s="101">
        <v>27</v>
      </c>
      <c r="E482" s="102">
        <v>43</v>
      </c>
      <c r="F482" s="43">
        <v>27</v>
      </c>
      <c r="G482" s="43">
        <v>22</v>
      </c>
      <c r="H482" s="43">
        <v>26</v>
      </c>
      <c r="I482" s="43">
        <v>30</v>
      </c>
      <c r="J482" s="43">
        <v>17</v>
      </c>
      <c r="K482" s="43" t="s">
        <v>7</v>
      </c>
      <c r="L482" s="43">
        <v>28</v>
      </c>
      <c r="M482" s="43" t="s">
        <v>7</v>
      </c>
      <c r="N482" s="43" t="s">
        <v>7</v>
      </c>
      <c r="O482" s="46">
        <f>SUM(D482:N482)</f>
        <v>220</v>
      </c>
      <c r="P482" s="44">
        <f>COUNT(D482:N482)</f>
        <v>8</v>
      </c>
      <c r="Q482" s="44">
        <f>IF(P482&lt;9,0,+SMALL(D482:N482,1))</f>
        <v>0</v>
      </c>
      <c r="R482" s="44">
        <f>IF(P482&lt;10,0,+SMALL(D482:N482,2))</f>
        <v>0</v>
      </c>
      <c r="S482" s="44">
        <f>IF(P482&lt;11,0,+SMALL(D482:N482,3))</f>
        <v>0</v>
      </c>
      <c r="T482" s="44">
        <f>IF(P482&lt;12,0,+SMALL(D482:N482,4))</f>
        <v>0</v>
      </c>
      <c r="U482" s="44">
        <f>O482-Q482-R482-S482</f>
        <v>220</v>
      </c>
      <c r="V482" s="44">
        <f>+IF(+COUNT(D482:N482)&gt;0,RANK(U482,$U$471:$U$555,0),"")</f>
        <v>12</v>
      </c>
      <c r="W482" s="45">
        <f>IF((OR(P482&gt;7,X482="C")),1," ")</f>
        <v>1</v>
      </c>
      <c r="X482" s="43" t="s">
        <v>7</v>
      </c>
    </row>
    <row r="483" spans="1:24" ht="15">
      <c r="A483" s="98" t="s">
        <v>369</v>
      </c>
      <c r="B483" s="103" t="s">
        <v>146</v>
      </c>
      <c r="C483" s="100" t="s">
        <v>110</v>
      </c>
      <c r="D483" s="101">
        <v>13</v>
      </c>
      <c r="E483" s="102">
        <v>27</v>
      </c>
      <c r="F483" s="43">
        <v>31</v>
      </c>
      <c r="G483" s="43">
        <v>21</v>
      </c>
      <c r="H483" s="43">
        <v>33</v>
      </c>
      <c r="I483" s="43">
        <v>33</v>
      </c>
      <c r="J483" s="43" t="s">
        <v>7</v>
      </c>
      <c r="K483" s="43" t="s">
        <v>7</v>
      </c>
      <c r="L483" s="43">
        <v>29</v>
      </c>
      <c r="M483" s="43">
        <v>33</v>
      </c>
      <c r="N483" s="43" t="s">
        <v>7</v>
      </c>
      <c r="O483" s="46">
        <f>SUM(D483:N483)</f>
        <v>220</v>
      </c>
      <c r="P483" s="44">
        <f>COUNT(D483:N483)</f>
        <v>8</v>
      </c>
      <c r="Q483" s="44">
        <f>IF(P483&lt;9,0,+SMALL(D483:N483,1))</f>
        <v>0</v>
      </c>
      <c r="R483" s="44">
        <f>IF(P483&lt;10,0,+SMALL(D483:N483,2))</f>
        <v>0</v>
      </c>
      <c r="S483" s="44">
        <f>IF(P483&lt;11,0,+SMALL(D483:N483,3))</f>
        <v>0</v>
      </c>
      <c r="T483" s="44">
        <f>IF(P483&lt;12,0,+SMALL(D483:N483,4))</f>
        <v>0</v>
      </c>
      <c r="U483" s="44">
        <f>O483-Q483-R483-S483</f>
        <v>220</v>
      </c>
      <c r="V483" s="44">
        <f>+IF(+COUNT(D483:N483)&gt;0,RANK(U483,$U$471:$U$555,0),"")</f>
        <v>12</v>
      </c>
      <c r="W483" s="45">
        <f>IF((OR(P483&gt;7,X483="C")),1," ")</f>
        <v>1</v>
      </c>
      <c r="X483" s="43" t="s">
        <v>7</v>
      </c>
    </row>
    <row r="484" spans="1:24" ht="15">
      <c r="A484" s="98" t="s">
        <v>370</v>
      </c>
      <c r="B484" s="103" t="s">
        <v>171</v>
      </c>
      <c r="C484" s="100" t="s">
        <v>68</v>
      </c>
      <c r="D484" s="101">
        <v>26</v>
      </c>
      <c r="E484" s="102">
        <v>25</v>
      </c>
      <c r="F484" s="43">
        <v>28</v>
      </c>
      <c r="G484" s="43">
        <v>22</v>
      </c>
      <c r="H484" s="43">
        <v>20</v>
      </c>
      <c r="I484" s="43">
        <v>34</v>
      </c>
      <c r="J484" s="43">
        <v>26</v>
      </c>
      <c r="K484" s="43">
        <v>27</v>
      </c>
      <c r="L484" s="43">
        <v>31</v>
      </c>
      <c r="M484" s="43" t="s">
        <v>7</v>
      </c>
      <c r="N484" s="43" t="s">
        <v>7</v>
      </c>
      <c r="O484" s="46">
        <f>SUM(D484:N484)</f>
        <v>239</v>
      </c>
      <c r="P484" s="44">
        <f>COUNT(D484:N484)</f>
        <v>9</v>
      </c>
      <c r="Q484" s="44">
        <f>IF(P484&lt;9,0,+SMALL(D484:N484,1))</f>
        <v>20</v>
      </c>
      <c r="R484" s="44">
        <f>IF(P484&lt;10,0,+SMALL(D484:N484,2))</f>
        <v>0</v>
      </c>
      <c r="S484" s="44">
        <f>IF(P484&lt;11,0,+SMALL(D484:N484,3))</f>
        <v>0</v>
      </c>
      <c r="T484" s="44">
        <f>IF(P484&lt;12,0,+SMALL(D484:N484,4))</f>
        <v>0</v>
      </c>
      <c r="U484" s="44">
        <f>O484-Q484-R484-S484</f>
        <v>219</v>
      </c>
      <c r="V484" s="44">
        <f>+IF(+COUNT(D484:N484)&gt;0,RANK(U484,$U$471:$U$555,0),"")</f>
        <v>14</v>
      </c>
      <c r="W484" s="45">
        <f>IF((OR(P484&gt;7,X484="C")),1," ")</f>
        <v>1</v>
      </c>
      <c r="X484" s="43" t="s">
        <v>7</v>
      </c>
    </row>
    <row r="485" spans="1:24" ht="15">
      <c r="A485" s="98" t="s">
        <v>371</v>
      </c>
      <c r="B485" s="103" t="s">
        <v>372</v>
      </c>
      <c r="C485" s="100" t="s">
        <v>68</v>
      </c>
      <c r="D485" s="101">
        <v>34</v>
      </c>
      <c r="E485" s="102">
        <v>32</v>
      </c>
      <c r="F485" s="43">
        <v>32</v>
      </c>
      <c r="G485" s="43">
        <v>24</v>
      </c>
      <c r="H485" s="43" t="s">
        <v>7</v>
      </c>
      <c r="I485" s="43">
        <v>32</v>
      </c>
      <c r="J485" s="43" t="s">
        <v>7</v>
      </c>
      <c r="K485" s="43">
        <v>34</v>
      </c>
      <c r="L485" s="43">
        <v>30</v>
      </c>
      <c r="M485" s="43" t="s">
        <v>7</v>
      </c>
      <c r="N485" s="43" t="s">
        <v>7</v>
      </c>
      <c r="O485" s="46">
        <f>SUM(D485:N485)</f>
        <v>218</v>
      </c>
      <c r="P485" s="44">
        <f>COUNT(D485:N485)</f>
        <v>7</v>
      </c>
      <c r="Q485" s="44">
        <f>IF(P485&lt;9,0,+SMALL(D485:N485,1))</f>
        <v>0</v>
      </c>
      <c r="R485" s="44">
        <f>IF(P485&lt;10,0,+SMALL(D485:N485,2))</f>
        <v>0</v>
      </c>
      <c r="S485" s="44">
        <f>IF(P485&lt;11,0,+SMALL(D485:N485,3))</f>
        <v>0</v>
      </c>
      <c r="T485" s="44">
        <f>IF(P485&lt;12,0,+SMALL(D485:N485,4))</f>
        <v>0</v>
      </c>
      <c r="U485" s="44">
        <f>O485-Q485-R485-S485</f>
        <v>218</v>
      </c>
      <c r="V485" s="44">
        <f>+IF(+COUNT(D485:N485)&gt;0,RANK(U485,$U$471:$U$555,0),"")</f>
        <v>15</v>
      </c>
      <c r="W485" s="45" t="str">
        <f>IF((OR(P485&gt;7,X485="C")),1," ")</f>
        <v> </v>
      </c>
      <c r="X485" s="43" t="s">
        <v>7</v>
      </c>
    </row>
    <row r="486" spans="1:24" ht="15">
      <c r="A486" s="98" t="s">
        <v>373</v>
      </c>
      <c r="B486" s="103" t="s">
        <v>135</v>
      </c>
      <c r="C486" s="100" t="s">
        <v>51</v>
      </c>
      <c r="D486" s="101">
        <v>44</v>
      </c>
      <c r="E486" s="102" t="s">
        <v>7</v>
      </c>
      <c r="F486" s="43">
        <v>23</v>
      </c>
      <c r="G486" s="43">
        <v>36</v>
      </c>
      <c r="H486" s="43">
        <v>24</v>
      </c>
      <c r="I486" s="43">
        <v>32</v>
      </c>
      <c r="J486" s="43" t="s">
        <v>7</v>
      </c>
      <c r="K486" s="43">
        <v>23</v>
      </c>
      <c r="L486" s="43">
        <v>26</v>
      </c>
      <c r="M486" s="43" t="s">
        <v>7</v>
      </c>
      <c r="N486" s="43" t="s">
        <v>7</v>
      </c>
      <c r="O486" s="46">
        <f>SUM(D486:N486)</f>
        <v>208</v>
      </c>
      <c r="P486" s="44">
        <f>COUNT(D486:N486)</f>
        <v>7</v>
      </c>
      <c r="Q486" s="44">
        <f>IF(P486&lt;9,0,+SMALL(D486:N486,1))</f>
        <v>0</v>
      </c>
      <c r="R486" s="44">
        <f>IF(P486&lt;10,0,+SMALL(D486:N486,2))</f>
        <v>0</v>
      </c>
      <c r="S486" s="44">
        <f>IF(P486&lt;11,0,+SMALL(D486:N486,3))</f>
        <v>0</v>
      </c>
      <c r="T486" s="44">
        <f>IF(P486&lt;12,0,+SMALL(D486:N486,4))</f>
        <v>0</v>
      </c>
      <c r="U486" s="44">
        <f>O486-Q486-R486-S486</f>
        <v>208</v>
      </c>
      <c r="V486" s="44">
        <f>+IF(+COUNT(D486:N486)&gt;0,RANK(U486,$U$471:$U$555,0),"")</f>
        <v>16</v>
      </c>
      <c r="W486" s="45" t="str">
        <f>IF((OR(P486&gt;7,X486="C")),1," ")</f>
        <v> </v>
      </c>
      <c r="X486" s="43" t="s">
        <v>7</v>
      </c>
    </row>
    <row r="487" spans="1:24" ht="15">
      <c r="A487" s="98" t="s">
        <v>374</v>
      </c>
      <c r="B487" s="103" t="s">
        <v>193</v>
      </c>
      <c r="C487" s="100" t="s">
        <v>68</v>
      </c>
      <c r="D487" s="101" t="s">
        <v>7</v>
      </c>
      <c r="E487" s="102">
        <v>34</v>
      </c>
      <c r="F487" s="43" t="s">
        <v>7</v>
      </c>
      <c r="G487" s="43">
        <v>37</v>
      </c>
      <c r="H487" s="43">
        <v>35</v>
      </c>
      <c r="I487" s="43">
        <v>27</v>
      </c>
      <c r="J487" s="43">
        <v>34</v>
      </c>
      <c r="K487" s="43">
        <v>29</v>
      </c>
      <c r="L487" s="43" t="s">
        <v>7</v>
      </c>
      <c r="M487" s="43" t="s">
        <v>7</v>
      </c>
      <c r="N487" s="43" t="s">
        <v>7</v>
      </c>
      <c r="O487" s="46">
        <f>SUM(D487:N487)</f>
        <v>196</v>
      </c>
      <c r="P487" s="44">
        <f>COUNT(D487:N487)</f>
        <v>6</v>
      </c>
      <c r="Q487" s="44">
        <f>IF(P487&lt;9,0,+SMALL(D487:N487,1))</f>
        <v>0</v>
      </c>
      <c r="R487" s="44">
        <f>IF(P487&lt;10,0,+SMALL(D487:N487,2))</f>
        <v>0</v>
      </c>
      <c r="S487" s="44">
        <f>IF(P487&lt;11,0,+SMALL(D487:N487,3))</f>
        <v>0</v>
      </c>
      <c r="T487" s="44">
        <f>IF(P487&lt;12,0,+SMALL(D487:N487,4))</f>
        <v>0</v>
      </c>
      <c r="U487" s="44">
        <f>O487-Q487-R487-S487</f>
        <v>196</v>
      </c>
      <c r="V487" s="44">
        <f>+IF(+COUNT(D487:N487)&gt;0,RANK(U487,$U$471:$U$555,0),"")</f>
        <v>17</v>
      </c>
      <c r="W487" s="45" t="str">
        <f>IF((OR(P487&gt;7,X487="C")),1," ")</f>
        <v> </v>
      </c>
      <c r="X487" s="43" t="s">
        <v>7</v>
      </c>
    </row>
    <row r="488" spans="1:24" ht="15">
      <c r="A488" s="98" t="s">
        <v>375</v>
      </c>
      <c r="B488" s="103" t="s">
        <v>376</v>
      </c>
      <c r="C488" s="100" t="s">
        <v>68</v>
      </c>
      <c r="D488" s="101">
        <v>34</v>
      </c>
      <c r="E488" s="102">
        <v>27</v>
      </c>
      <c r="F488" s="43">
        <v>25</v>
      </c>
      <c r="G488" s="43" t="s">
        <v>7</v>
      </c>
      <c r="H488" s="43">
        <v>38</v>
      </c>
      <c r="I488" s="43" t="s">
        <v>7</v>
      </c>
      <c r="J488" s="43" t="s">
        <v>7</v>
      </c>
      <c r="K488" s="43">
        <v>28</v>
      </c>
      <c r="L488" s="43">
        <v>34</v>
      </c>
      <c r="M488" s="43" t="s">
        <v>7</v>
      </c>
      <c r="N488" s="43" t="s">
        <v>7</v>
      </c>
      <c r="O488" s="46">
        <f>SUM(D488:N488)</f>
        <v>186</v>
      </c>
      <c r="P488" s="44">
        <f>COUNT(D488:N488)</f>
        <v>6</v>
      </c>
      <c r="Q488" s="44">
        <f>IF(P488&lt;9,0,+SMALL(D488:N488,1))</f>
        <v>0</v>
      </c>
      <c r="R488" s="44">
        <f>IF(P488&lt;10,0,+SMALL(D488:N488,2))</f>
        <v>0</v>
      </c>
      <c r="S488" s="44">
        <f>IF(P488&lt;11,0,+SMALL(D488:N488,3))</f>
        <v>0</v>
      </c>
      <c r="T488" s="44">
        <f>IF(P488&lt;12,0,+SMALL(D488:N488,4))</f>
        <v>0</v>
      </c>
      <c r="U488" s="44">
        <f>O488-Q488-R488-S488</f>
        <v>186</v>
      </c>
      <c r="V488" s="44">
        <f>+IF(+COUNT(D488:N488)&gt;0,RANK(U488,$U$471:$U$555,0),"")</f>
        <v>18</v>
      </c>
      <c r="W488" s="45" t="str">
        <f>IF((OR(P488&gt;7,X488="C")),1," ")</f>
        <v> </v>
      </c>
      <c r="X488" s="43" t="s">
        <v>7</v>
      </c>
    </row>
    <row r="489" spans="1:24" ht="15">
      <c r="A489" s="98" t="s">
        <v>377</v>
      </c>
      <c r="B489" s="103" t="s">
        <v>378</v>
      </c>
      <c r="C489" s="100" t="s">
        <v>291</v>
      </c>
      <c r="D489" s="101" t="s">
        <v>7</v>
      </c>
      <c r="E489" s="102">
        <v>32</v>
      </c>
      <c r="F489" s="43">
        <v>56</v>
      </c>
      <c r="G489" s="43">
        <v>24</v>
      </c>
      <c r="H489" s="43">
        <v>39</v>
      </c>
      <c r="I489" s="43" t="s">
        <v>7</v>
      </c>
      <c r="J489" s="43" t="s">
        <v>7</v>
      </c>
      <c r="K489" s="43" t="s">
        <v>7</v>
      </c>
      <c r="L489" s="43">
        <v>33</v>
      </c>
      <c r="M489" s="43" t="s">
        <v>7</v>
      </c>
      <c r="N489" s="43" t="s">
        <v>7</v>
      </c>
      <c r="O489" s="46">
        <f>SUM(D489:N489)</f>
        <v>184</v>
      </c>
      <c r="P489" s="44">
        <f>COUNT(D489:N489)</f>
        <v>5</v>
      </c>
      <c r="Q489" s="44">
        <f>IF(P489&lt;9,0,+SMALL(D489:N489,1))</f>
        <v>0</v>
      </c>
      <c r="R489" s="44">
        <f>IF(P489&lt;10,0,+SMALL(D489:N489,2))</f>
        <v>0</v>
      </c>
      <c r="S489" s="44">
        <f>IF(P489&lt;11,0,+SMALL(D489:N489,3))</f>
        <v>0</v>
      </c>
      <c r="T489" s="44">
        <f>IF(P489&lt;12,0,+SMALL(D489:N489,4))</f>
        <v>0</v>
      </c>
      <c r="U489" s="44">
        <f>O489-Q489-R489-S489</f>
        <v>184</v>
      </c>
      <c r="V489" s="44">
        <f>+IF(+COUNT(D489:N489)&gt;0,RANK(U489,$U$471:$U$555,0),"")</f>
        <v>19</v>
      </c>
      <c r="W489" s="45" t="str">
        <f>IF((OR(P489&gt;7,X489="C")),1," ")</f>
        <v> </v>
      </c>
      <c r="X489" s="43" t="s">
        <v>7</v>
      </c>
    </row>
    <row r="490" spans="1:24" ht="15">
      <c r="A490" s="98" t="s">
        <v>379</v>
      </c>
      <c r="B490" s="103" t="s">
        <v>245</v>
      </c>
      <c r="C490" s="100" t="s">
        <v>46</v>
      </c>
      <c r="D490" s="101">
        <v>35</v>
      </c>
      <c r="E490" s="102" t="s">
        <v>7</v>
      </c>
      <c r="F490" s="43">
        <v>33</v>
      </c>
      <c r="G490" s="43">
        <v>28</v>
      </c>
      <c r="H490" s="43">
        <v>28</v>
      </c>
      <c r="I490" s="43">
        <v>20</v>
      </c>
      <c r="J490" s="43" t="s">
        <v>7</v>
      </c>
      <c r="K490" s="43">
        <v>36</v>
      </c>
      <c r="L490" s="43" t="s">
        <v>7</v>
      </c>
      <c r="M490" s="43" t="s">
        <v>7</v>
      </c>
      <c r="N490" s="43" t="s">
        <v>7</v>
      </c>
      <c r="O490" s="46">
        <f>SUM(D490:N490)</f>
        <v>180</v>
      </c>
      <c r="P490" s="44">
        <f>COUNT(D490:N490)</f>
        <v>6</v>
      </c>
      <c r="Q490" s="44">
        <f>IF(P490&lt;9,0,+SMALL(D490:N490,1))</f>
        <v>0</v>
      </c>
      <c r="R490" s="44">
        <f>IF(P490&lt;10,0,+SMALL(D490:N490,2))</f>
        <v>0</v>
      </c>
      <c r="S490" s="44">
        <f>IF(P490&lt;11,0,+SMALL(D490:N490,3))</f>
        <v>0</v>
      </c>
      <c r="T490" s="44">
        <f>IF(P490&lt;12,0,+SMALL(D490:N490,4))</f>
        <v>0</v>
      </c>
      <c r="U490" s="44">
        <f>O490-Q490-R490-S490</f>
        <v>180</v>
      </c>
      <c r="V490" s="44">
        <f>+IF(+COUNT(D490:N490)&gt;0,RANK(U490,$U$471:$U$555,0),"")</f>
        <v>20</v>
      </c>
      <c r="W490" s="45" t="str">
        <f>IF((OR(P490&gt;7,X490="C")),1," ")</f>
        <v> </v>
      </c>
      <c r="X490" s="43" t="s">
        <v>7</v>
      </c>
    </row>
    <row r="491" spans="1:24" ht="15">
      <c r="A491" s="98" t="s">
        <v>380</v>
      </c>
      <c r="B491" s="103" t="s">
        <v>146</v>
      </c>
      <c r="C491" s="100" t="s">
        <v>103</v>
      </c>
      <c r="D491" s="101">
        <v>35</v>
      </c>
      <c r="E491" s="102" t="s">
        <v>7</v>
      </c>
      <c r="F491" s="43">
        <v>25</v>
      </c>
      <c r="G491" s="43">
        <v>24</v>
      </c>
      <c r="H491" s="43">
        <v>27</v>
      </c>
      <c r="I491" s="43" t="s">
        <v>7</v>
      </c>
      <c r="J491" s="43">
        <v>23</v>
      </c>
      <c r="K491" s="43" t="s">
        <v>7</v>
      </c>
      <c r="L491" s="43">
        <v>19</v>
      </c>
      <c r="M491" s="43">
        <v>27</v>
      </c>
      <c r="N491" s="43" t="s">
        <v>7</v>
      </c>
      <c r="O491" s="46">
        <f>SUM(D491:N491)</f>
        <v>180</v>
      </c>
      <c r="P491" s="44">
        <f>COUNT(D491:N491)</f>
        <v>7</v>
      </c>
      <c r="Q491" s="44">
        <f>IF(P491&lt;9,0,+SMALL(D491:N491,1))</f>
        <v>0</v>
      </c>
      <c r="R491" s="44">
        <f>IF(P491&lt;10,0,+SMALL(D491:N491,2))</f>
        <v>0</v>
      </c>
      <c r="S491" s="44">
        <f>IF(P491&lt;11,0,+SMALL(D491:N491,3))</f>
        <v>0</v>
      </c>
      <c r="T491" s="44">
        <f>IF(P491&lt;12,0,+SMALL(D491:N491,4))</f>
        <v>0</v>
      </c>
      <c r="U491" s="44">
        <f>O491-Q491-R491-S491</f>
        <v>180</v>
      </c>
      <c r="V491" s="44">
        <f>+IF(+COUNT(D491:N491)&gt;0,RANK(U491,$U$471:$U$555,0),"")</f>
        <v>20</v>
      </c>
      <c r="W491" s="45" t="str">
        <f>IF((OR(P491&gt;7,X491="C")),1," ")</f>
        <v> </v>
      </c>
      <c r="X491" s="43" t="s">
        <v>7</v>
      </c>
    </row>
    <row r="492" spans="1:24" ht="15">
      <c r="A492" s="98" t="s">
        <v>381</v>
      </c>
      <c r="B492" s="103" t="s">
        <v>382</v>
      </c>
      <c r="C492" s="100" t="s">
        <v>46</v>
      </c>
      <c r="D492" s="101" t="s">
        <v>7</v>
      </c>
      <c r="E492" s="102">
        <v>22</v>
      </c>
      <c r="F492" s="43">
        <v>43</v>
      </c>
      <c r="G492" s="43">
        <v>34</v>
      </c>
      <c r="H492" s="43">
        <v>23</v>
      </c>
      <c r="I492" s="43">
        <v>21</v>
      </c>
      <c r="J492" s="43" t="s">
        <v>7</v>
      </c>
      <c r="K492" s="43">
        <v>32</v>
      </c>
      <c r="L492" s="43" t="s">
        <v>7</v>
      </c>
      <c r="M492" s="43" t="s">
        <v>7</v>
      </c>
      <c r="N492" s="43" t="s">
        <v>7</v>
      </c>
      <c r="O492" s="46">
        <f>SUM(D492:N492)</f>
        <v>175</v>
      </c>
      <c r="P492" s="44">
        <f>COUNT(D492:N492)</f>
        <v>6</v>
      </c>
      <c r="Q492" s="44">
        <f>IF(P492&lt;9,0,+SMALL(D492:N492,1))</f>
        <v>0</v>
      </c>
      <c r="R492" s="44">
        <f>IF(P492&lt;10,0,+SMALL(D492:N492,2))</f>
        <v>0</v>
      </c>
      <c r="S492" s="44">
        <f>IF(P492&lt;11,0,+SMALL(D492:N492,3))</f>
        <v>0</v>
      </c>
      <c r="T492" s="44">
        <f>IF(P492&lt;12,0,+SMALL(D492:N492,4))</f>
        <v>0</v>
      </c>
      <c r="U492" s="44">
        <f>O492-Q492-R492-S492</f>
        <v>175</v>
      </c>
      <c r="V492" s="44">
        <f>+IF(+COUNT(D492:N492)&gt;0,RANK(U492,$U$471:$U$555,0),"")</f>
        <v>22</v>
      </c>
      <c r="W492" s="45" t="str">
        <f>IF((OR(P492&gt;7,X492="C")),1," ")</f>
        <v> </v>
      </c>
      <c r="X492" s="43" t="s">
        <v>7</v>
      </c>
    </row>
    <row r="493" spans="1:24" ht="15">
      <c r="A493" s="98" t="s">
        <v>383</v>
      </c>
      <c r="B493" s="103" t="s">
        <v>177</v>
      </c>
      <c r="C493" s="100" t="s">
        <v>68</v>
      </c>
      <c r="D493" s="101">
        <v>13</v>
      </c>
      <c r="E493" s="102">
        <v>14</v>
      </c>
      <c r="F493" s="43">
        <v>25</v>
      </c>
      <c r="G493" s="43">
        <v>18</v>
      </c>
      <c r="H493" s="43" t="s">
        <v>7</v>
      </c>
      <c r="I493" s="43">
        <v>39</v>
      </c>
      <c r="J493" s="43">
        <v>30</v>
      </c>
      <c r="K493" s="43">
        <v>32</v>
      </c>
      <c r="L493" s="43" t="s">
        <v>7</v>
      </c>
      <c r="M493" s="43" t="s">
        <v>7</v>
      </c>
      <c r="N493" s="43" t="s">
        <v>7</v>
      </c>
      <c r="O493" s="46">
        <f>SUM(D493:N493)</f>
        <v>171</v>
      </c>
      <c r="P493" s="44">
        <f>COUNT(D493:N493)</f>
        <v>7</v>
      </c>
      <c r="Q493" s="44">
        <f>IF(P493&lt;9,0,+SMALL(D493:N493,1))</f>
        <v>0</v>
      </c>
      <c r="R493" s="44">
        <f>IF(P493&lt;10,0,+SMALL(D493:N493,2))</f>
        <v>0</v>
      </c>
      <c r="S493" s="44">
        <f>IF(P493&lt;11,0,+SMALL(D493:N493,3))</f>
        <v>0</v>
      </c>
      <c r="T493" s="44">
        <f>IF(P493&lt;12,0,+SMALL(D493:N493,4))</f>
        <v>0</v>
      </c>
      <c r="U493" s="44">
        <f>O493-Q493-R493-S493</f>
        <v>171</v>
      </c>
      <c r="V493" s="44">
        <f>+IF(+COUNT(D493:N493)&gt;0,RANK(U493,$U$471:$U$555,0),"")</f>
        <v>23</v>
      </c>
      <c r="W493" s="45" t="str">
        <f>IF((OR(P493&gt;7,X493="C")),1," ")</f>
        <v> </v>
      </c>
      <c r="X493" s="43" t="s">
        <v>7</v>
      </c>
    </row>
    <row r="494" spans="1:24" ht="15">
      <c r="A494" s="98" t="s">
        <v>384</v>
      </c>
      <c r="B494" s="103" t="s">
        <v>265</v>
      </c>
      <c r="C494" s="100" t="s">
        <v>40</v>
      </c>
      <c r="D494" s="101">
        <v>20</v>
      </c>
      <c r="E494" s="102">
        <v>15</v>
      </c>
      <c r="F494" s="43">
        <v>24</v>
      </c>
      <c r="G494" s="43">
        <v>15</v>
      </c>
      <c r="H494" s="43">
        <v>20</v>
      </c>
      <c r="I494" s="43">
        <v>36</v>
      </c>
      <c r="J494" s="43">
        <v>15</v>
      </c>
      <c r="K494" s="43" t="s">
        <v>7</v>
      </c>
      <c r="L494" s="43">
        <v>25</v>
      </c>
      <c r="M494" s="43" t="s">
        <v>7</v>
      </c>
      <c r="N494" s="43" t="s">
        <v>7</v>
      </c>
      <c r="O494" s="46">
        <f>SUM(D494:N494)</f>
        <v>170</v>
      </c>
      <c r="P494" s="44">
        <f>COUNT(D494:N494)</f>
        <v>8</v>
      </c>
      <c r="Q494" s="44">
        <f>IF(P494&lt;9,0,+SMALL(D494:N494,1))</f>
        <v>0</v>
      </c>
      <c r="R494" s="44">
        <f>IF(P494&lt;10,0,+SMALL(D494:N494,2))</f>
        <v>0</v>
      </c>
      <c r="S494" s="44">
        <f>IF(P494&lt;11,0,+SMALL(D494:N494,3))</f>
        <v>0</v>
      </c>
      <c r="T494" s="44">
        <f>IF(P494&lt;12,0,+SMALL(D494:N494,4))</f>
        <v>0</v>
      </c>
      <c r="U494" s="44">
        <f>O494-Q494-R494-S494</f>
        <v>170</v>
      </c>
      <c r="V494" s="44">
        <f>+IF(+COUNT(D494:N494)&gt;0,RANK(U494,$U$471:$U$555,0),"")</f>
        <v>24</v>
      </c>
      <c r="W494" s="45">
        <f>IF((OR(P494&gt;7,X494="C")),1," ")</f>
        <v>1</v>
      </c>
      <c r="X494" s="43" t="s">
        <v>7</v>
      </c>
    </row>
    <row r="495" spans="1:24" ht="15">
      <c r="A495" s="98" t="s">
        <v>385</v>
      </c>
      <c r="B495" s="103" t="s">
        <v>206</v>
      </c>
      <c r="C495" s="100" t="s">
        <v>60</v>
      </c>
      <c r="D495" s="101">
        <v>31</v>
      </c>
      <c r="E495" s="102">
        <v>25</v>
      </c>
      <c r="F495" s="43" t="s">
        <v>7</v>
      </c>
      <c r="G495" s="43">
        <v>25</v>
      </c>
      <c r="H495" s="43" t="s">
        <v>7</v>
      </c>
      <c r="I495" s="43">
        <v>26</v>
      </c>
      <c r="J495" s="43">
        <v>18</v>
      </c>
      <c r="K495" s="43" t="s">
        <v>7</v>
      </c>
      <c r="L495" s="43">
        <v>20</v>
      </c>
      <c r="M495" s="43">
        <v>24</v>
      </c>
      <c r="N495" s="43" t="s">
        <v>7</v>
      </c>
      <c r="O495" s="46">
        <f>SUM(D495:N495)</f>
        <v>169</v>
      </c>
      <c r="P495" s="44">
        <f>COUNT(D495:N495)</f>
        <v>7</v>
      </c>
      <c r="Q495" s="44">
        <f>IF(P495&lt;9,0,+SMALL(D495:N495,1))</f>
        <v>0</v>
      </c>
      <c r="R495" s="44">
        <f>IF(P495&lt;10,0,+SMALL(D495:N495,2))</f>
        <v>0</v>
      </c>
      <c r="S495" s="44">
        <f>IF(P495&lt;11,0,+SMALL(D495:N495,3))</f>
        <v>0</v>
      </c>
      <c r="T495" s="44">
        <f>IF(P495&lt;12,0,+SMALL(D495:N495,4))</f>
        <v>0</v>
      </c>
      <c r="U495" s="44">
        <f>O495-Q495-R495-S495</f>
        <v>169</v>
      </c>
      <c r="V495" s="44">
        <f>+IF(+COUNT(D495:N495)&gt;0,RANK(U495,$U$471:$U$555,0),"")</f>
        <v>25</v>
      </c>
      <c r="W495" s="45" t="str">
        <f>IF((OR(P495&gt;7,X495="C")),1," ")</f>
        <v> </v>
      </c>
      <c r="X495" s="43" t="s">
        <v>7</v>
      </c>
    </row>
    <row r="496" spans="1:24" ht="15">
      <c r="A496" s="98" t="s">
        <v>386</v>
      </c>
      <c r="B496" s="103" t="s">
        <v>152</v>
      </c>
      <c r="C496" s="100" t="s">
        <v>295</v>
      </c>
      <c r="D496" s="101">
        <v>24</v>
      </c>
      <c r="E496" s="102" t="s">
        <v>7</v>
      </c>
      <c r="F496" s="43">
        <v>33</v>
      </c>
      <c r="G496" s="43">
        <v>13</v>
      </c>
      <c r="H496" s="43">
        <v>18</v>
      </c>
      <c r="I496" s="43">
        <v>12</v>
      </c>
      <c r="J496" s="43">
        <v>24</v>
      </c>
      <c r="K496" s="43">
        <v>24</v>
      </c>
      <c r="L496" s="43">
        <v>20</v>
      </c>
      <c r="M496" s="43" t="s">
        <v>7</v>
      </c>
      <c r="N496" s="43" t="s">
        <v>7</v>
      </c>
      <c r="O496" s="46">
        <f>SUM(D496:N496)</f>
        <v>168</v>
      </c>
      <c r="P496" s="44">
        <f>COUNT(D496:N496)</f>
        <v>8</v>
      </c>
      <c r="Q496" s="44">
        <f>IF(P496&lt;9,0,+SMALL(D496:N496,1))</f>
        <v>0</v>
      </c>
      <c r="R496" s="44">
        <f>IF(P496&lt;10,0,+SMALL(D496:N496,2))</f>
        <v>0</v>
      </c>
      <c r="S496" s="44">
        <f>IF(P496&lt;11,0,+SMALL(D496:N496,3))</f>
        <v>0</v>
      </c>
      <c r="T496" s="44">
        <f>IF(P496&lt;12,0,+SMALL(D496:N496,4))</f>
        <v>0</v>
      </c>
      <c r="U496" s="44">
        <f>O496-Q496-R496-S496</f>
        <v>168</v>
      </c>
      <c r="V496" s="44">
        <f>+IF(+COUNT(D496:N496)&gt;0,RANK(U496,$U$471:$U$555,0),"")</f>
        <v>26</v>
      </c>
      <c r="W496" s="45">
        <f>IF((OR(P496&gt;7,X496="C")),1," ")</f>
        <v>1</v>
      </c>
      <c r="X496" s="43" t="s">
        <v>7</v>
      </c>
    </row>
    <row r="497" spans="1:24" ht="15">
      <c r="A497" s="98" t="s">
        <v>387</v>
      </c>
      <c r="B497" s="103" t="s">
        <v>388</v>
      </c>
      <c r="C497" s="100" t="s">
        <v>80</v>
      </c>
      <c r="D497" s="101">
        <v>31</v>
      </c>
      <c r="E497" s="102">
        <v>25</v>
      </c>
      <c r="F497" s="43">
        <v>24</v>
      </c>
      <c r="G497" s="43" t="s">
        <v>7</v>
      </c>
      <c r="H497" s="43">
        <v>26</v>
      </c>
      <c r="I497" s="43">
        <v>36</v>
      </c>
      <c r="J497" s="43" t="s">
        <v>7</v>
      </c>
      <c r="K497" s="43" t="s">
        <v>7</v>
      </c>
      <c r="L497" s="43" t="s">
        <v>7</v>
      </c>
      <c r="M497" s="43">
        <v>22</v>
      </c>
      <c r="N497" s="43" t="s">
        <v>7</v>
      </c>
      <c r="O497" s="46">
        <f>SUM(D497:N497)</f>
        <v>164</v>
      </c>
      <c r="P497" s="44">
        <f>COUNT(D497:N497)</f>
        <v>6</v>
      </c>
      <c r="Q497" s="44">
        <f>IF(P497&lt;9,0,+SMALL(D497:N497,1))</f>
        <v>0</v>
      </c>
      <c r="R497" s="44">
        <f>IF(P497&lt;10,0,+SMALL(D497:N497,2))</f>
        <v>0</v>
      </c>
      <c r="S497" s="44">
        <f>IF(P497&lt;11,0,+SMALL(D497:N497,3))</f>
        <v>0</v>
      </c>
      <c r="T497" s="44">
        <f>IF(P497&lt;12,0,+SMALL(D497:N497,4))</f>
        <v>0</v>
      </c>
      <c r="U497" s="44">
        <f>O497-Q497-R497-S497</f>
        <v>164</v>
      </c>
      <c r="V497" s="44">
        <f>+IF(+COUNT(D497:N497)&gt;0,RANK(U497,$U$471:$U$555,0),"")</f>
        <v>27</v>
      </c>
      <c r="W497" s="45" t="str">
        <f>IF((OR(P497&gt;7,X497="C")),1," ")</f>
        <v> </v>
      </c>
      <c r="X497" s="43" t="s">
        <v>7</v>
      </c>
    </row>
    <row r="498" spans="1:24" ht="15">
      <c r="A498" s="98" t="s">
        <v>389</v>
      </c>
      <c r="B498" s="103" t="s">
        <v>105</v>
      </c>
      <c r="C498" s="100" t="s">
        <v>46</v>
      </c>
      <c r="D498" s="101">
        <v>44</v>
      </c>
      <c r="E498" s="102">
        <v>20</v>
      </c>
      <c r="F498" s="43">
        <v>9</v>
      </c>
      <c r="G498" s="43">
        <v>14</v>
      </c>
      <c r="H498" s="43" t="s">
        <v>7</v>
      </c>
      <c r="I498" s="43">
        <v>24</v>
      </c>
      <c r="J498" s="43" t="s">
        <v>7</v>
      </c>
      <c r="K498" s="43">
        <v>19</v>
      </c>
      <c r="L498" s="43">
        <v>21</v>
      </c>
      <c r="M498" s="43" t="s">
        <v>7</v>
      </c>
      <c r="N498" s="43" t="s">
        <v>7</v>
      </c>
      <c r="O498" s="46">
        <f>SUM(D498:N498)</f>
        <v>151</v>
      </c>
      <c r="P498" s="44">
        <f>COUNT(D498:N498)</f>
        <v>7</v>
      </c>
      <c r="Q498" s="44">
        <f>IF(P498&lt;9,0,+SMALL(D498:N498,1))</f>
        <v>0</v>
      </c>
      <c r="R498" s="44">
        <f>IF(P498&lt;10,0,+SMALL(D498:N498,2))</f>
        <v>0</v>
      </c>
      <c r="S498" s="44">
        <f>IF(P498&lt;11,0,+SMALL(D498:N498,3))</f>
        <v>0</v>
      </c>
      <c r="T498" s="44">
        <f>IF(P498&lt;12,0,+SMALL(D498:N498,4))</f>
        <v>0</v>
      </c>
      <c r="U498" s="44">
        <f>O498-Q498-R498-S498</f>
        <v>151</v>
      </c>
      <c r="V498" s="44">
        <f>+IF(+COUNT(D498:N498)&gt;0,RANK(U498,$U$471:$U$555,0),"")</f>
        <v>28</v>
      </c>
      <c r="W498" s="45" t="str">
        <f>IF((OR(P498&gt;7,X498="C")),1," ")</f>
        <v> </v>
      </c>
      <c r="X498" s="43" t="s">
        <v>7</v>
      </c>
    </row>
    <row r="499" spans="1:24" ht="15">
      <c r="A499" s="98" t="s">
        <v>390</v>
      </c>
      <c r="B499" s="103" t="s">
        <v>109</v>
      </c>
      <c r="C499" s="100" t="s">
        <v>68</v>
      </c>
      <c r="D499" s="101" t="s">
        <v>7</v>
      </c>
      <c r="E499" s="102">
        <v>35</v>
      </c>
      <c r="F499" s="43">
        <v>15</v>
      </c>
      <c r="G499" s="43" t="s">
        <v>7</v>
      </c>
      <c r="H499" s="43" t="s">
        <v>7</v>
      </c>
      <c r="I499" s="43">
        <v>39</v>
      </c>
      <c r="J499" s="43">
        <v>25</v>
      </c>
      <c r="K499" s="43">
        <v>34</v>
      </c>
      <c r="L499" s="43" t="s">
        <v>7</v>
      </c>
      <c r="M499" s="43" t="s">
        <v>7</v>
      </c>
      <c r="N499" s="43" t="s">
        <v>7</v>
      </c>
      <c r="O499" s="46">
        <f>SUM(D499:N499)</f>
        <v>148</v>
      </c>
      <c r="P499" s="44">
        <f>COUNT(D499:N499)</f>
        <v>5</v>
      </c>
      <c r="Q499" s="44">
        <f>IF(P499&lt;9,0,+SMALL(D499:N499,1))</f>
        <v>0</v>
      </c>
      <c r="R499" s="44">
        <f>IF(P499&lt;10,0,+SMALL(D499:N499,2))</f>
        <v>0</v>
      </c>
      <c r="S499" s="44">
        <f>IF(P499&lt;11,0,+SMALL(D499:N499,3))</f>
        <v>0</v>
      </c>
      <c r="T499" s="44">
        <f>IF(P499&lt;12,0,+SMALL(D499:N499,4))</f>
        <v>0</v>
      </c>
      <c r="U499" s="44">
        <f>O499-Q499-R499-S499</f>
        <v>148</v>
      </c>
      <c r="V499" s="44">
        <f>+IF(+COUNT(D499:N499)&gt;0,RANK(U499,$U$471:$U$555,0),"")</f>
        <v>29</v>
      </c>
      <c r="W499" s="45" t="str">
        <f>IF((OR(P499&gt;7,X499="C")),1," ")</f>
        <v> </v>
      </c>
      <c r="X499" s="43" t="s">
        <v>7</v>
      </c>
    </row>
    <row r="500" spans="1:24" ht="15">
      <c r="A500" s="98" t="s">
        <v>391</v>
      </c>
      <c r="B500" s="103" t="s">
        <v>135</v>
      </c>
      <c r="C500" s="100" t="s">
        <v>291</v>
      </c>
      <c r="D500" s="101" t="s">
        <v>7</v>
      </c>
      <c r="E500" s="102">
        <v>29</v>
      </c>
      <c r="F500" s="43">
        <v>28</v>
      </c>
      <c r="G500" s="43">
        <v>25</v>
      </c>
      <c r="H500" s="43">
        <v>29</v>
      </c>
      <c r="I500" s="43">
        <v>35</v>
      </c>
      <c r="J500" s="43" t="s">
        <v>7</v>
      </c>
      <c r="K500" s="43" t="s">
        <v>7</v>
      </c>
      <c r="L500" s="43" t="s">
        <v>7</v>
      </c>
      <c r="M500" s="43" t="s">
        <v>7</v>
      </c>
      <c r="N500" s="43" t="s">
        <v>7</v>
      </c>
      <c r="O500" s="46">
        <f>SUM(D500:N500)</f>
        <v>146</v>
      </c>
      <c r="P500" s="44">
        <f>COUNT(D500:N500)</f>
        <v>5</v>
      </c>
      <c r="Q500" s="44">
        <f>IF(P500&lt;9,0,+SMALL(D500:N500,1))</f>
        <v>0</v>
      </c>
      <c r="R500" s="44">
        <f>IF(P500&lt;10,0,+SMALL(D500:N500,2))</f>
        <v>0</v>
      </c>
      <c r="S500" s="44">
        <f>IF(P500&lt;11,0,+SMALL(D500:N500,3))</f>
        <v>0</v>
      </c>
      <c r="T500" s="44">
        <f>IF(P500&lt;12,0,+SMALL(D500:N500,4))</f>
        <v>0</v>
      </c>
      <c r="U500" s="44">
        <f>O500-Q500-R500-S500</f>
        <v>146</v>
      </c>
      <c r="V500" s="44">
        <f>+IF(+COUNT(D500:N500)&gt;0,RANK(U500,$U$471:$U$555,0),"")</f>
        <v>30</v>
      </c>
      <c r="W500" s="45" t="str">
        <f>IF((OR(P500&gt;7,X500="C")),1," ")</f>
        <v> </v>
      </c>
      <c r="X500" s="43" t="s">
        <v>7</v>
      </c>
    </row>
    <row r="501" spans="1:24" ht="15">
      <c r="A501" s="98" t="s">
        <v>392</v>
      </c>
      <c r="B501" s="103" t="s">
        <v>159</v>
      </c>
      <c r="C501" s="100" t="s">
        <v>110</v>
      </c>
      <c r="D501" s="101">
        <v>27</v>
      </c>
      <c r="E501" s="102">
        <v>34</v>
      </c>
      <c r="F501" s="43">
        <v>21</v>
      </c>
      <c r="G501" s="43">
        <v>15</v>
      </c>
      <c r="H501" s="43">
        <v>24</v>
      </c>
      <c r="I501" s="43" t="s">
        <v>7</v>
      </c>
      <c r="J501" s="43" t="s">
        <v>7</v>
      </c>
      <c r="K501" s="43" t="s">
        <v>7</v>
      </c>
      <c r="L501" s="43" t="s">
        <v>7</v>
      </c>
      <c r="M501" s="43">
        <v>24</v>
      </c>
      <c r="N501" s="43" t="s">
        <v>7</v>
      </c>
      <c r="O501" s="46">
        <f>SUM(D501:N501)</f>
        <v>145</v>
      </c>
      <c r="P501" s="44">
        <f>COUNT(D501:N501)</f>
        <v>6</v>
      </c>
      <c r="Q501" s="44">
        <f>IF(P501&lt;9,0,+SMALL(D501:N501,1))</f>
        <v>0</v>
      </c>
      <c r="R501" s="44">
        <f>IF(P501&lt;10,0,+SMALL(D501:N501,2))</f>
        <v>0</v>
      </c>
      <c r="S501" s="44">
        <f>IF(P501&lt;11,0,+SMALL(D501:N501,3))</f>
        <v>0</v>
      </c>
      <c r="T501" s="44">
        <f>IF(P501&lt;12,0,+SMALL(D501:N501,4))</f>
        <v>0</v>
      </c>
      <c r="U501" s="44">
        <f>O501-Q501-R501-S501</f>
        <v>145</v>
      </c>
      <c r="V501" s="44">
        <f>+IF(+COUNT(D501:N501)&gt;0,RANK(U501,$U$471:$U$555,0),"")</f>
        <v>31</v>
      </c>
      <c r="W501" s="45" t="str">
        <f>IF((OR(P501&gt;7,X501="C")),1," ")</f>
        <v> </v>
      </c>
      <c r="X501" s="43" t="s">
        <v>7</v>
      </c>
    </row>
    <row r="502" spans="1:24" ht="15">
      <c r="A502" s="98" t="s">
        <v>393</v>
      </c>
      <c r="B502" s="103" t="s">
        <v>177</v>
      </c>
      <c r="C502" s="100" t="s">
        <v>46</v>
      </c>
      <c r="D502" s="101">
        <v>33</v>
      </c>
      <c r="E502" s="102">
        <v>23</v>
      </c>
      <c r="F502" s="43">
        <v>25</v>
      </c>
      <c r="G502" s="43">
        <v>14</v>
      </c>
      <c r="H502" s="43">
        <v>20</v>
      </c>
      <c r="I502" s="43">
        <v>26</v>
      </c>
      <c r="J502" s="43" t="s">
        <v>7</v>
      </c>
      <c r="K502" s="43" t="s">
        <v>7</v>
      </c>
      <c r="L502" s="43" t="s">
        <v>7</v>
      </c>
      <c r="M502" s="43" t="s">
        <v>7</v>
      </c>
      <c r="N502" s="43" t="s">
        <v>7</v>
      </c>
      <c r="O502" s="46">
        <f>SUM(D502:N502)</f>
        <v>141</v>
      </c>
      <c r="P502" s="44">
        <f>COUNT(D502:N502)</f>
        <v>6</v>
      </c>
      <c r="Q502" s="44">
        <f>IF(P502&lt;9,0,+SMALL(D502:N502,1))</f>
        <v>0</v>
      </c>
      <c r="R502" s="44">
        <f>IF(P502&lt;10,0,+SMALL(D502:N502,2))</f>
        <v>0</v>
      </c>
      <c r="S502" s="44">
        <f>IF(P502&lt;11,0,+SMALL(D502:N502,3))</f>
        <v>0</v>
      </c>
      <c r="T502" s="44">
        <f>IF(P502&lt;12,0,+SMALL(D502:N502,4))</f>
        <v>0</v>
      </c>
      <c r="U502" s="44">
        <f>O502-Q502-R502-S502</f>
        <v>141</v>
      </c>
      <c r="V502" s="44">
        <f>+IF(+COUNT(D502:N502)&gt;0,RANK(U502,$U$471:$U$555,0),"")</f>
        <v>32</v>
      </c>
      <c r="W502" s="45" t="str">
        <f>IF((OR(P502&gt;7,X502="C")),1," ")</f>
        <v> </v>
      </c>
      <c r="X502" s="43" t="s">
        <v>7</v>
      </c>
    </row>
    <row r="503" spans="1:24" ht="15">
      <c r="A503" s="98" t="s">
        <v>394</v>
      </c>
      <c r="B503" s="103" t="s">
        <v>395</v>
      </c>
      <c r="C503" s="100" t="s">
        <v>75</v>
      </c>
      <c r="D503" s="101">
        <v>19</v>
      </c>
      <c r="E503" s="102" t="s">
        <v>7</v>
      </c>
      <c r="F503" s="43">
        <v>16</v>
      </c>
      <c r="G503" s="43">
        <v>19</v>
      </c>
      <c r="H503" s="43" t="s">
        <v>7</v>
      </c>
      <c r="I503" s="43">
        <v>31</v>
      </c>
      <c r="J503" s="43" t="s">
        <v>7</v>
      </c>
      <c r="K503" s="43">
        <v>33</v>
      </c>
      <c r="L503" s="43">
        <v>14</v>
      </c>
      <c r="M503" s="43" t="s">
        <v>7</v>
      </c>
      <c r="N503" s="43" t="s">
        <v>7</v>
      </c>
      <c r="O503" s="46">
        <f>SUM(D503:N503)</f>
        <v>132</v>
      </c>
      <c r="P503" s="44">
        <f>COUNT(D503:N503)</f>
        <v>6</v>
      </c>
      <c r="Q503" s="44">
        <f>IF(P503&lt;9,0,+SMALL(D503:N503,1))</f>
        <v>0</v>
      </c>
      <c r="R503" s="44">
        <f>IF(P503&lt;10,0,+SMALL(D503:N503,2))</f>
        <v>0</v>
      </c>
      <c r="S503" s="44">
        <f>IF(P503&lt;11,0,+SMALL(D503:N503,3))</f>
        <v>0</v>
      </c>
      <c r="T503" s="44">
        <f>IF(P503&lt;12,0,+SMALL(D503:N503,4))</f>
        <v>0</v>
      </c>
      <c r="U503" s="44">
        <f>O503-Q503-R503-S503</f>
        <v>132</v>
      </c>
      <c r="V503" s="44">
        <f>+IF(+COUNT(D503:N503)&gt;0,RANK(U503,$U$471:$U$555,0),"")</f>
        <v>33</v>
      </c>
      <c r="W503" s="45" t="str">
        <f>IF((OR(P503&gt;7,X503="C")),1," ")</f>
        <v> </v>
      </c>
      <c r="X503" s="43" t="s">
        <v>7</v>
      </c>
    </row>
    <row r="504" spans="1:24" ht="15">
      <c r="A504" s="98" t="s">
        <v>396</v>
      </c>
      <c r="B504" s="103" t="s">
        <v>229</v>
      </c>
      <c r="C504" s="100" t="s">
        <v>46</v>
      </c>
      <c r="D504" s="101" t="s">
        <v>7</v>
      </c>
      <c r="E504" s="102" t="s">
        <v>7</v>
      </c>
      <c r="F504" s="43" t="s">
        <v>7</v>
      </c>
      <c r="G504" s="43">
        <v>36</v>
      </c>
      <c r="H504" s="43">
        <v>32</v>
      </c>
      <c r="I504" s="43" t="s">
        <v>7</v>
      </c>
      <c r="J504" s="43" t="s">
        <v>7</v>
      </c>
      <c r="K504" s="43">
        <v>33</v>
      </c>
      <c r="L504" s="43">
        <v>27</v>
      </c>
      <c r="M504" s="43" t="s">
        <v>7</v>
      </c>
      <c r="N504" s="43" t="s">
        <v>7</v>
      </c>
      <c r="O504" s="46">
        <f>SUM(D504:N504)</f>
        <v>128</v>
      </c>
      <c r="P504" s="44">
        <f>COUNT(D504:N504)</f>
        <v>4</v>
      </c>
      <c r="Q504" s="44">
        <f>IF(P504&lt;9,0,+SMALL(D504:N504,1))</f>
        <v>0</v>
      </c>
      <c r="R504" s="44">
        <f>IF(P504&lt;10,0,+SMALL(D504:N504,2))</f>
        <v>0</v>
      </c>
      <c r="S504" s="44">
        <f>IF(P504&lt;11,0,+SMALL(D504:N504,3))</f>
        <v>0</v>
      </c>
      <c r="T504" s="44">
        <f>IF(P504&lt;12,0,+SMALL(D504:N504,4))</f>
        <v>0</v>
      </c>
      <c r="U504" s="44">
        <f>O504-Q504-R504-S504</f>
        <v>128</v>
      </c>
      <c r="V504" s="44">
        <f>+IF(+COUNT(D504:N504)&gt;0,RANK(U504,$U$471:$U$555,0),"")</f>
        <v>34</v>
      </c>
      <c r="W504" s="45" t="str">
        <f>IF((OR(P504&gt;7,X504="C")),1," ")</f>
        <v> </v>
      </c>
      <c r="X504" s="43" t="s">
        <v>7</v>
      </c>
    </row>
    <row r="505" spans="1:24" ht="15">
      <c r="A505" s="98" t="s">
        <v>397</v>
      </c>
      <c r="B505" s="103" t="s">
        <v>177</v>
      </c>
      <c r="C505" s="100" t="s">
        <v>124</v>
      </c>
      <c r="D505" s="101">
        <v>30</v>
      </c>
      <c r="E505" s="102">
        <v>41</v>
      </c>
      <c r="F505" s="43" t="s">
        <v>7</v>
      </c>
      <c r="G505" s="43" t="s">
        <v>7</v>
      </c>
      <c r="H505" s="43">
        <v>22</v>
      </c>
      <c r="I505" s="43">
        <v>34</v>
      </c>
      <c r="J505" s="43" t="s">
        <v>7</v>
      </c>
      <c r="K505" s="43" t="s">
        <v>7</v>
      </c>
      <c r="L505" s="43" t="s">
        <v>7</v>
      </c>
      <c r="M505" s="43" t="s">
        <v>7</v>
      </c>
      <c r="N505" s="43" t="s">
        <v>7</v>
      </c>
      <c r="O505" s="46">
        <f>SUM(D505:N505)</f>
        <v>127</v>
      </c>
      <c r="P505" s="44">
        <f>COUNT(D505:N505)</f>
        <v>4</v>
      </c>
      <c r="Q505" s="44">
        <f>IF(P505&lt;9,0,+SMALL(D505:N505,1))</f>
        <v>0</v>
      </c>
      <c r="R505" s="44">
        <f>IF(P505&lt;10,0,+SMALL(D505:N505,2))</f>
        <v>0</v>
      </c>
      <c r="S505" s="44">
        <f>IF(P505&lt;11,0,+SMALL(D505:N505,3))</f>
        <v>0</v>
      </c>
      <c r="T505" s="44">
        <f>IF(P505&lt;12,0,+SMALL(D505:N505,4))</f>
        <v>0</v>
      </c>
      <c r="U505" s="44">
        <f>O505-Q505-R505-S505</f>
        <v>127</v>
      </c>
      <c r="V505" s="44">
        <f>+IF(+COUNT(D505:N505)&gt;0,RANK(U505,$U$471:$U$555,0),"")</f>
        <v>35</v>
      </c>
      <c r="W505" s="45" t="str">
        <f>IF((OR(P505&gt;7,X505="C")),1," ")</f>
        <v> </v>
      </c>
      <c r="X505" s="43" t="s">
        <v>7</v>
      </c>
    </row>
    <row r="506" spans="1:24" ht="15">
      <c r="A506" s="98" t="s">
        <v>398</v>
      </c>
      <c r="B506" s="103" t="s">
        <v>120</v>
      </c>
      <c r="C506" s="100" t="s">
        <v>160</v>
      </c>
      <c r="D506" s="101" t="s">
        <v>7</v>
      </c>
      <c r="E506" s="102">
        <v>31</v>
      </c>
      <c r="F506" s="43">
        <v>26</v>
      </c>
      <c r="G506" s="43" t="s">
        <v>7</v>
      </c>
      <c r="H506" s="43">
        <v>23</v>
      </c>
      <c r="I506" s="43">
        <v>24</v>
      </c>
      <c r="J506" s="43" t="s">
        <v>7</v>
      </c>
      <c r="K506" s="43" t="s">
        <v>7</v>
      </c>
      <c r="L506" s="43" t="s">
        <v>7</v>
      </c>
      <c r="M506" s="43">
        <v>20</v>
      </c>
      <c r="N506" s="43" t="s">
        <v>7</v>
      </c>
      <c r="O506" s="46">
        <f>SUM(D506:N506)</f>
        <v>124</v>
      </c>
      <c r="P506" s="44">
        <f>COUNT(D506:N506)</f>
        <v>5</v>
      </c>
      <c r="Q506" s="44">
        <f>IF(P506&lt;9,0,+SMALL(D506:N506,1))</f>
        <v>0</v>
      </c>
      <c r="R506" s="44">
        <f>IF(P506&lt;10,0,+SMALL(D506:N506,2))</f>
        <v>0</v>
      </c>
      <c r="S506" s="44">
        <f>IF(P506&lt;11,0,+SMALL(D506:N506,3))</f>
        <v>0</v>
      </c>
      <c r="T506" s="44">
        <f>IF(P506&lt;12,0,+SMALL(D506:N506,4))</f>
        <v>0</v>
      </c>
      <c r="U506" s="44">
        <f>O506-Q506-R506-S506</f>
        <v>124</v>
      </c>
      <c r="V506" s="44">
        <f>+IF(+COUNT(D506:N506)&gt;0,RANK(U506,$U$471:$U$555,0),"")</f>
        <v>36</v>
      </c>
      <c r="W506" s="45" t="str">
        <f>IF((OR(P506&gt;7,X506="C")),1," ")</f>
        <v> </v>
      </c>
      <c r="X506" s="43" t="s">
        <v>7</v>
      </c>
    </row>
    <row r="507" spans="1:24" ht="15">
      <c r="A507" s="98" t="s">
        <v>399</v>
      </c>
      <c r="B507" s="103" t="s">
        <v>293</v>
      </c>
      <c r="C507" s="100" t="s">
        <v>80</v>
      </c>
      <c r="D507" s="101" t="s">
        <v>7</v>
      </c>
      <c r="E507" s="102">
        <v>28</v>
      </c>
      <c r="F507" s="43">
        <v>21</v>
      </c>
      <c r="G507" s="43">
        <v>19</v>
      </c>
      <c r="H507" s="43">
        <v>29</v>
      </c>
      <c r="I507" s="43">
        <v>25</v>
      </c>
      <c r="J507" s="43" t="s">
        <v>7</v>
      </c>
      <c r="K507" s="43" t="s">
        <v>7</v>
      </c>
      <c r="L507" s="43" t="s">
        <v>7</v>
      </c>
      <c r="M507" s="43" t="s">
        <v>7</v>
      </c>
      <c r="N507" s="43" t="s">
        <v>7</v>
      </c>
      <c r="O507" s="46">
        <f>SUM(D507:N507)</f>
        <v>122</v>
      </c>
      <c r="P507" s="44">
        <f>COUNT(D507:N507)</f>
        <v>5</v>
      </c>
      <c r="Q507" s="44">
        <f>IF(P507&lt;9,0,+SMALL(D507:N507,1))</f>
        <v>0</v>
      </c>
      <c r="R507" s="44">
        <f>IF(P507&lt;10,0,+SMALL(D507:N507,2))</f>
        <v>0</v>
      </c>
      <c r="S507" s="44">
        <f>IF(P507&lt;11,0,+SMALL(D507:N507,3))</f>
        <v>0</v>
      </c>
      <c r="T507" s="44">
        <f>IF(P507&lt;12,0,+SMALL(D507:N507,4))</f>
        <v>0</v>
      </c>
      <c r="U507" s="44">
        <f>O507-Q507-R507-S507</f>
        <v>122</v>
      </c>
      <c r="V507" s="44">
        <f>+IF(+COUNT(D507:N507)&gt;0,RANK(U507,$U$471:$U$555,0),"")</f>
        <v>37</v>
      </c>
      <c r="W507" s="45" t="str">
        <f>IF((OR(P507&gt;7,X507="C")),1," ")</f>
        <v> </v>
      </c>
      <c r="X507" s="43" t="s">
        <v>7</v>
      </c>
    </row>
    <row r="508" spans="1:24" ht="15">
      <c r="A508" s="98" t="s">
        <v>400</v>
      </c>
      <c r="B508" s="103" t="s">
        <v>177</v>
      </c>
      <c r="C508" s="100" t="s">
        <v>63</v>
      </c>
      <c r="D508" s="101" t="s">
        <v>7</v>
      </c>
      <c r="E508" s="102" t="s">
        <v>7</v>
      </c>
      <c r="F508" s="43">
        <v>36</v>
      </c>
      <c r="G508" s="43" t="s">
        <v>7</v>
      </c>
      <c r="H508" s="43">
        <v>26</v>
      </c>
      <c r="I508" s="43" t="s">
        <v>7</v>
      </c>
      <c r="J508" s="43">
        <v>30</v>
      </c>
      <c r="K508" s="43" t="s">
        <v>7</v>
      </c>
      <c r="L508" s="43">
        <v>26</v>
      </c>
      <c r="M508" s="43" t="s">
        <v>7</v>
      </c>
      <c r="N508" s="43" t="s">
        <v>7</v>
      </c>
      <c r="O508" s="46">
        <f>SUM(D508:N508)</f>
        <v>118</v>
      </c>
      <c r="P508" s="44">
        <f>COUNT(D508:N508)</f>
        <v>4</v>
      </c>
      <c r="Q508" s="44">
        <f>IF(P508&lt;9,0,+SMALL(D508:N508,1))</f>
        <v>0</v>
      </c>
      <c r="R508" s="44">
        <f>IF(P508&lt;10,0,+SMALL(D508:N508,2))</f>
        <v>0</v>
      </c>
      <c r="S508" s="44">
        <f>IF(P508&lt;11,0,+SMALL(D508:N508,3))</f>
        <v>0</v>
      </c>
      <c r="T508" s="44">
        <f>IF(P508&lt;12,0,+SMALL(D508:N508,4))</f>
        <v>0</v>
      </c>
      <c r="U508" s="44">
        <f>O508-Q508-R508-S508</f>
        <v>118</v>
      </c>
      <c r="V508" s="44">
        <f>+IF(+COUNT(D508:N508)&gt;0,RANK(U508,$U$471:$U$555,0),"")</f>
        <v>38</v>
      </c>
      <c r="W508" s="45" t="str">
        <f>IF((OR(P508&gt;7,X508="C")),1," ")</f>
        <v> </v>
      </c>
      <c r="X508" s="43" t="s">
        <v>7</v>
      </c>
    </row>
    <row r="509" spans="1:24" ht="15">
      <c r="A509" s="98" t="s">
        <v>333</v>
      </c>
      <c r="B509" s="103" t="s">
        <v>152</v>
      </c>
      <c r="C509" s="100" t="s">
        <v>68</v>
      </c>
      <c r="D509" s="101">
        <v>22</v>
      </c>
      <c r="E509" s="102">
        <v>34</v>
      </c>
      <c r="F509" s="43" t="s">
        <v>7</v>
      </c>
      <c r="G509" s="43">
        <v>26</v>
      </c>
      <c r="H509" s="43" t="s">
        <v>7</v>
      </c>
      <c r="I509" s="43">
        <v>16</v>
      </c>
      <c r="J509" s="43">
        <v>20</v>
      </c>
      <c r="K509" s="43" t="s">
        <v>7</v>
      </c>
      <c r="L509" s="43" t="s">
        <v>7</v>
      </c>
      <c r="M509" s="43" t="s">
        <v>7</v>
      </c>
      <c r="N509" s="43" t="s">
        <v>7</v>
      </c>
      <c r="O509" s="46">
        <f>SUM(D509:N509)</f>
        <v>118</v>
      </c>
      <c r="P509" s="44">
        <f>COUNT(D509:N509)</f>
        <v>5</v>
      </c>
      <c r="Q509" s="44">
        <f>IF(P509&lt;9,0,+SMALL(D509:N509,1))</f>
        <v>0</v>
      </c>
      <c r="R509" s="44">
        <f>IF(P509&lt;10,0,+SMALL(D509:N509,2))</f>
        <v>0</v>
      </c>
      <c r="S509" s="44">
        <f>IF(P509&lt;11,0,+SMALL(D509:N509,3))</f>
        <v>0</v>
      </c>
      <c r="T509" s="44">
        <f>IF(P509&lt;12,0,+SMALL(D509:N509,4))</f>
        <v>0</v>
      </c>
      <c r="U509" s="44">
        <f>O509-Q509-R509-S509</f>
        <v>118</v>
      </c>
      <c r="V509" s="44">
        <f>+IF(+COUNT(D509:N509)&gt;0,RANK(U509,$U$471:$U$555,0),"")</f>
        <v>38</v>
      </c>
      <c r="W509" s="45" t="str">
        <f>IF((OR(P509&gt;7,X509="C")),1," ")</f>
        <v> </v>
      </c>
      <c r="X509" s="43" t="s">
        <v>7</v>
      </c>
    </row>
    <row r="510" spans="1:24" ht="15">
      <c r="A510" s="98" t="s">
        <v>401</v>
      </c>
      <c r="B510" s="103" t="s">
        <v>177</v>
      </c>
      <c r="C510" s="100" t="s">
        <v>110</v>
      </c>
      <c r="D510" s="101">
        <v>27</v>
      </c>
      <c r="E510" s="102" t="s">
        <v>7</v>
      </c>
      <c r="F510" s="43">
        <v>30</v>
      </c>
      <c r="G510" s="43" t="s">
        <v>7</v>
      </c>
      <c r="H510" s="43">
        <v>31</v>
      </c>
      <c r="I510" s="43" t="s">
        <v>7</v>
      </c>
      <c r="J510" s="43" t="s">
        <v>7</v>
      </c>
      <c r="K510" s="43" t="s">
        <v>7</v>
      </c>
      <c r="L510" s="43" t="s">
        <v>7</v>
      </c>
      <c r="M510" s="43">
        <v>26</v>
      </c>
      <c r="N510" s="43" t="s">
        <v>7</v>
      </c>
      <c r="O510" s="46">
        <f>SUM(D510:N510)</f>
        <v>114</v>
      </c>
      <c r="P510" s="44">
        <f>COUNT(D510:N510)</f>
        <v>4</v>
      </c>
      <c r="Q510" s="44">
        <f>IF(P510&lt;9,0,+SMALL(D510:N510,1))</f>
        <v>0</v>
      </c>
      <c r="R510" s="44">
        <f>IF(P510&lt;10,0,+SMALL(D510:N510,2))</f>
        <v>0</v>
      </c>
      <c r="S510" s="44">
        <f>IF(P510&lt;11,0,+SMALL(D510:N510,3))</f>
        <v>0</v>
      </c>
      <c r="T510" s="44">
        <f>IF(P510&lt;12,0,+SMALL(D510:N510,4))</f>
        <v>0</v>
      </c>
      <c r="U510" s="44">
        <f>O510-Q510-R510-S510</f>
        <v>114</v>
      </c>
      <c r="V510" s="44">
        <f>+IF(+COUNT(D510:N510)&gt;0,RANK(U510,$U$471:$U$555,0),"")</f>
        <v>40</v>
      </c>
      <c r="W510" s="45" t="str">
        <f>IF((OR(P510&gt;7,X510="C")),1," ")</f>
        <v> </v>
      </c>
      <c r="X510" s="43" t="s">
        <v>7</v>
      </c>
    </row>
    <row r="511" spans="1:24" ht="15">
      <c r="A511" s="98" t="s">
        <v>402</v>
      </c>
      <c r="B511" s="103" t="s">
        <v>241</v>
      </c>
      <c r="C511" s="100" t="s">
        <v>124</v>
      </c>
      <c r="D511" s="101">
        <v>37</v>
      </c>
      <c r="E511" s="102" t="s">
        <v>7</v>
      </c>
      <c r="F511" s="43" t="s">
        <v>7</v>
      </c>
      <c r="G511" s="43" t="s">
        <v>7</v>
      </c>
      <c r="H511" s="43">
        <v>36</v>
      </c>
      <c r="I511" s="43">
        <v>36</v>
      </c>
      <c r="J511" s="43" t="s">
        <v>7</v>
      </c>
      <c r="K511" s="43" t="s">
        <v>7</v>
      </c>
      <c r="L511" s="43" t="s">
        <v>7</v>
      </c>
      <c r="M511" s="43" t="s">
        <v>7</v>
      </c>
      <c r="N511" s="43" t="s">
        <v>7</v>
      </c>
      <c r="O511" s="46">
        <f>SUM(D511:N511)</f>
        <v>109</v>
      </c>
      <c r="P511" s="44">
        <f>COUNT(D511:N511)</f>
        <v>3</v>
      </c>
      <c r="Q511" s="44">
        <f>IF(P511&lt;9,0,+SMALL(D511:N511,1))</f>
        <v>0</v>
      </c>
      <c r="R511" s="44">
        <f>IF(P511&lt;10,0,+SMALL(D511:N511,2))</f>
        <v>0</v>
      </c>
      <c r="S511" s="44">
        <f>IF(P511&lt;11,0,+SMALL(D511:N511,3))</f>
        <v>0</v>
      </c>
      <c r="T511" s="44">
        <f>IF(P511&lt;12,0,+SMALL(D511:N511,4))</f>
        <v>0</v>
      </c>
      <c r="U511" s="44">
        <f>O511-Q511-R511-S511</f>
        <v>109</v>
      </c>
      <c r="V511" s="44">
        <f>+IF(+COUNT(D511:N511)&gt;0,RANK(U511,$U$471:$U$555,0),"")</f>
        <v>41</v>
      </c>
      <c r="W511" s="45" t="str">
        <f>IF((OR(P511&gt;7,X511="C")),1," ")</f>
        <v> </v>
      </c>
      <c r="X511" s="43" t="s">
        <v>7</v>
      </c>
    </row>
    <row r="512" spans="1:24" ht="15">
      <c r="A512" s="98" t="s">
        <v>316</v>
      </c>
      <c r="B512" s="103" t="s">
        <v>403</v>
      </c>
      <c r="C512" s="100" t="s">
        <v>149</v>
      </c>
      <c r="D512" s="101" t="s">
        <v>7</v>
      </c>
      <c r="E512" s="102">
        <v>30</v>
      </c>
      <c r="F512" s="43" t="s">
        <v>7</v>
      </c>
      <c r="G512" s="43">
        <v>28</v>
      </c>
      <c r="H512" s="43" t="s">
        <v>7</v>
      </c>
      <c r="I512" s="43">
        <v>44</v>
      </c>
      <c r="J512" s="43" t="s">
        <v>7</v>
      </c>
      <c r="K512" s="43" t="s">
        <v>7</v>
      </c>
      <c r="L512" s="43" t="s">
        <v>7</v>
      </c>
      <c r="M512" s="43" t="s">
        <v>7</v>
      </c>
      <c r="N512" s="43" t="s">
        <v>7</v>
      </c>
      <c r="O512" s="46">
        <f>SUM(D512:N512)</f>
        <v>102</v>
      </c>
      <c r="P512" s="44">
        <f>COUNT(D512:N512)</f>
        <v>3</v>
      </c>
      <c r="Q512" s="44">
        <f>IF(P512&lt;9,0,+SMALL(D512:N512,1))</f>
        <v>0</v>
      </c>
      <c r="R512" s="44">
        <f>IF(P512&lt;10,0,+SMALL(D512:N512,2))</f>
        <v>0</v>
      </c>
      <c r="S512" s="44">
        <f>IF(P512&lt;11,0,+SMALL(D512:N512,3))</f>
        <v>0</v>
      </c>
      <c r="T512" s="44">
        <f>IF(P512&lt;12,0,+SMALL(D512:N512,4))</f>
        <v>0</v>
      </c>
      <c r="U512" s="44">
        <f>O512-Q512-R512-S512</f>
        <v>102</v>
      </c>
      <c r="V512" s="44">
        <f>+IF(+COUNT(D512:N512)&gt;0,RANK(U512,$U$471:$U$555,0),"")</f>
        <v>42</v>
      </c>
      <c r="W512" s="45" t="str">
        <f>IF((OR(P512&gt;7,X512="C")),1," ")</f>
        <v> </v>
      </c>
      <c r="X512" s="43" t="s">
        <v>7</v>
      </c>
    </row>
    <row r="513" spans="1:24" ht="15">
      <c r="A513" s="98" t="s">
        <v>404</v>
      </c>
      <c r="B513" s="103" t="s">
        <v>174</v>
      </c>
      <c r="C513" s="100" t="s">
        <v>124</v>
      </c>
      <c r="D513" s="101" t="s">
        <v>7</v>
      </c>
      <c r="E513" s="102">
        <v>18</v>
      </c>
      <c r="F513" s="43">
        <v>25</v>
      </c>
      <c r="G513" s="43">
        <v>18</v>
      </c>
      <c r="H513" s="43">
        <v>19</v>
      </c>
      <c r="I513" s="43">
        <v>22</v>
      </c>
      <c r="J513" s="43" t="s">
        <v>7</v>
      </c>
      <c r="K513" s="43" t="s">
        <v>7</v>
      </c>
      <c r="L513" s="43" t="s">
        <v>7</v>
      </c>
      <c r="M513" s="43" t="s">
        <v>7</v>
      </c>
      <c r="N513" s="43" t="s">
        <v>7</v>
      </c>
      <c r="O513" s="46">
        <f>SUM(D513:N513)</f>
        <v>102</v>
      </c>
      <c r="P513" s="44">
        <f>COUNT(D513:N513)</f>
        <v>5</v>
      </c>
      <c r="Q513" s="44">
        <f>IF(P513&lt;9,0,+SMALL(D513:N513,1))</f>
        <v>0</v>
      </c>
      <c r="R513" s="44">
        <f>IF(P513&lt;10,0,+SMALL(D513:N513,2))</f>
        <v>0</v>
      </c>
      <c r="S513" s="44">
        <f>IF(P513&lt;11,0,+SMALL(D513:N513,3))</f>
        <v>0</v>
      </c>
      <c r="T513" s="44">
        <f>IF(P513&lt;12,0,+SMALL(D513:N513,4))</f>
        <v>0</v>
      </c>
      <c r="U513" s="44">
        <f>O513-Q513-R513-S513</f>
        <v>102</v>
      </c>
      <c r="V513" s="44">
        <f>+IF(+COUNT(D513:N513)&gt;0,RANK(U513,$U$471:$U$555,0),"")</f>
        <v>42</v>
      </c>
      <c r="W513" s="45" t="str">
        <f>IF((OR(P513&gt;7,X513="C")),1," ")</f>
        <v> </v>
      </c>
      <c r="X513" s="43" t="s">
        <v>7</v>
      </c>
    </row>
    <row r="514" spans="1:24" ht="15">
      <c r="A514" s="98" t="s">
        <v>405</v>
      </c>
      <c r="B514" s="103" t="s">
        <v>406</v>
      </c>
      <c r="C514" s="100" t="s">
        <v>68</v>
      </c>
      <c r="D514" s="101" t="s">
        <v>7</v>
      </c>
      <c r="E514" s="102">
        <v>36</v>
      </c>
      <c r="F514" s="43">
        <v>32</v>
      </c>
      <c r="G514" s="43" t="s">
        <v>7</v>
      </c>
      <c r="H514" s="43" t="s">
        <v>7</v>
      </c>
      <c r="I514" s="43" t="s">
        <v>7</v>
      </c>
      <c r="J514" s="43" t="s">
        <v>7</v>
      </c>
      <c r="K514" s="43">
        <v>33</v>
      </c>
      <c r="L514" s="43" t="s">
        <v>7</v>
      </c>
      <c r="M514" s="43" t="s">
        <v>7</v>
      </c>
      <c r="N514" s="43" t="s">
        <v>7</v>
      </c>
      <c r="O514" s="46">
        <f>SUM(D514:N514)</f>
        <v>101</v>
      </c>
      <c r="P514" s="44">
        <f>COUNT(D514:N514)</f>
        <v>3</v>
      </c>
      <c r="Q514" s="44">
        <f>IF(P514&lt;9,0,+SMALL(D514:N514,1))</f>
        <v>0</v>
      </c>
      <c r="R514" s="44">
        <f>IF(P514&lt;10,0,+SMALL(D514:N514,2))</f>
        <v>0</v>
      </c>
      <c r="S514" s="44">
        <f>IF(P514&lt;11,0,+SMALL(D514:N514,3))</f>
        <v>0</v>
      </c>
      <c r="T514" s="44">
        <f>IF(P514&lt;12,0,+SMALL(D514:N514,4))</f>
        <v>0</v>
      </c>
      <c r="U514" s="44">
        <f>O514-Q514-R514-S514</f>
        <v>101</v>
      </c>
      <c r="V514" s="44">
        <f>+IF(+COUNT(D514:N514)&gt;0,RANK(U514,$U$471:$U$555,0),"")</f>
        <v>44</v>
      </c>
      <c r="W514" s="45" t="str">
        <f>IF((OR(P514&gt;7,X514="C")),1," ")</f>
        <v> </v>
      </c>
      <c r="X514" s="43" t="s">
        <v>7</v>
      </c>
    </row>
    <row r="515" spans="1:24" ht="15">
      <c r="A515" s="98" t="s">
        <v>407</v>
      </c>
      <c r="B515" s="103" t="s">
        <v>408</v>
      </c>
      <c r="C515" s="100" t="s">
        <v>68</v>
      </c>
      <c r="D515" s="101" t="s">
        <v>7</v>
      </c>
      <c r="E515" s="102" t="s">
        <v>7</v>
      </c>
      <c r="F515" s="43" t="s">
        <v>7</v>
      </c>
      <c r="G515" s="43">
        <v>20</v>
      </c>
      <c r="H515" s="43">
        <v>36</v>
      </c>
      <c r="I515" s="43" t="s">
        <v>7</v>
      </c>
      <c r="J515" s="43" t="s">
        <v>7</v>
      </c>
      <c r="K515" s="43">
        <v>40</v>
      </c>
      <c r="L515" s="43" t="s">
        <v>7</v>
      </c>
      <c r="M515" s="43" t="s">
        <v>7</v>
      </c>
      <c r="N515" s="43" t="s">
        <v>7</v>
      </c>
      <c r="O515" s="46">
        <f>SUM(D515:N515)</f>
        <v>96</v>
      </c>
      <c r="P515" s="44">
        <f>COUNT(D515:N515)</f>
        <v>3</v>
      </c>
      <c r="Q515" s="44">
        <f>IF(P515&lt;9,0,+SMALL(D515:N515,1))</f>
        <v>0</v>
      </c>
      <c r="R515" s="44">
        <f>IF(P515&lt;10,0,+SMALL(D515:N515,2))</f>
        <v>0</v>
      </c>
      <c r="S515" s="44">
        <f>IF(P515&lt;11,0,+SMALL(D515:N515,3))</f>
        <v>0</v>
      </c>
      <c r="T515" s="44">
        <f>IF(P515&lt;12,0,+SMALL(D515:N515,4))</f>
        <v>0</v>
      </c>
      <c r="U515" s="44">
        <f>O515-Q515-R515-S515</f>
        <v>96</v>
      </c>
      <c r="V515" s="44">
        <f>+IF(+COUNT(D515:N515)&gt;0,RANK(U515,$U$471:$U$555,0),"")</f>
        <v>45</v>
      </c>
      <c r="W515" s="45" t="str">
        <f>IF((OR(P515&gt;7,X515="C")),1," ")</f>
        <v> </v>
      </c>
      <c r="X515" s="43" t="s">
        <v>7</v>
      </c>
    </row>
    <row r="516" spans="1:24" ht="15">
      <c r="A516" s="98" t="s">
        <v>409</v>
      </c>
      <c r="B516" s="103" t="s">
        <v>212</v>
      </c>
      <c r="C516" s="100" t="s">
        <v>68</v>
      </c>
      <c r="D516" s="101">
        <v>24</v>
      </c>
      <c r="E516" s="102">
        <v>21</v>
      </c>
      <c r="F516" s="43" t="s">
        <v>7</v>
      </c>
      <c r="G516" s="43" t="s">
        <v>7</v>
      </c>
      <c r="H516" s="43">
        <v>29</v>
      </c>
      <c r="I516" s="43" t="s">
        <v>7</v>
      </c>
      <c r="J516" s="43" t="s">
        <v>7</v>
      </c>
      <c r="K516" s="43">
        <v>22</v>
      </c>
      <c r="L516" s="43" t="s">
        <v>7</v>
      </c>
      <c r="M516" s="43" t="s">
        <v>7</v>
      </c>
      <c r="N516" s="43" t="s">
        <v>7</v>
      </c>
      <c r="O516" s="46">
        <f>SUM(D516:N516)</f>
        <v>96</v>
      </c>
      <c r="P516" s="44">
        <f>COUNT(D516:N516)</f>
        <v>4</v>
      </c>
      <c r="Q516" s="44">
        <f>IF(P516&lt;9,0,+SMALL(D516:N516,1))</f>
        <v>0</v>
      </c>
      <c r="R516" s="44">
        <f>IF(P516&lt;10,0,+SMALL(D516:N516,2))</f>
        <v>0</v>
      </c>
      <c r="S516" s="44">
        <f>IF(P516&lt;11,0,+SMALL(D516:N516,3))</f>
        <v>0</v>
      </c>
      <c r="T516" s="44">
        <f>IF(P516&lt;12,0,+SMALL(D516:N516,4))</f>
        <v>0</v>
      </c>
      <c r="U516" s="44">
        <f>O516-Q516-R516-S516</f>
        <v>96</v>
      </c>
      <c r="V516" s="44">
        <f>+IF(+COUNT(D516:N516)&gt;0,RANK(U516,$U$471:$U$555,0),"")</f>
        <v>45</v>
      </c>
      <c r="W516" s="45" t="str">
        <f>IF((OR(P516&gt;7,X516="C")),1," ")</f>
        <v> </v>
      </c>
      <c r="X516" s="43" t="s">
        <v>7</v>
      </c>
    </row>
    <row r="517" spans="1:24" ht="15">
      <c r="A517" s="98" t="s">
        <v>410</v>
      </c>
      <c r="B517" s="103" t="s">
        <v>95</v>
      </c>
      <c r="C517" s="100" t="s">
        <v>80</v>
      </c>
      <c r="D517" s="101" t="s">
        <v>7</v>
      </c>
      <c r="E517" s="102">
        <v>25</v>
      </c>
      <c r="F517" s="43">
        <v>23</v>
      </c>
      <c r="G517" s="43" t="s">
        <v>7</v>
      </c>
      <c r="H517" s="43" t="s">
        <v>7</v>
      </c>
      <c r="I517" s="43">
        <v>24</v>
      </c>
      <c r="J517" s="43" t="s">
        <v>7</v>
      </c>
      <c r="K517" s="43" t="s">
        <v>7</v>
      </c>
      <c r="L517" s="43" t="s">
        <v>7</v>
      </c>
      <c r="M517" s="43">
        <v>23</v>
      </c>
      <c r="N517" s="43" t="s">
        <v>7</v>
      </c>
      <c r="O517" s="46">
        <f>SUM(D517:N517)</f>
        <v>95</v>
      </c>
      <c r="P517" s="44">
        <f>COUNT(D517:N517)</f>
        <v>4</v>
      </c>
      <c r="Q517" s="44">
        <f>IF(P517&lt;9,0,+SMALL(D517:N517,1))</f>
        <v>0</v>
      </c>
      <c r="R517" s="44">
        <f>IF(P517&lt;10,0,+SMALL(D517:N517,2))</f>
        <v>0</v>
      </c>
      <c r="S517" s="44">
        <f>IF(P517&lt;11,0,+SMALL(D517:N517,3))</f>
        <v>0</v>
      </c>
      <c r="T517" s="44">
        <f>IF(P517&lt;12,0,+SMALL(D517:N517,4))</f>
        <v>0</v>
      </c>
      <c r="U517" s="44">
        <f>O517-Q517-R517-S517</f>
        <v>95</v>
      </c>
      <c r="V517" s="44">
        <f>+IF(+COUNT(D517:N517)&gt;0,RANK(U517,$U$471:$U$555,0),"")</f>
        <v>47</v>
      </c>
      <c r="W517" s="45" t="str">
        <f>IF((OR(P517&gt;7,X517="C")),1," ")</f>
        <v> </v>
      </c>
      <c r="X517" s="43" t="s">
        <v>7</v>
      </c>
    </row>
    <row r="518" spans="1:24" ht="15">
      <c r="A518" s="98" t="s">
        <v>411</v>
      </c>
      <c r="B518" s="103" t="s">
        <v>135</v>
      </c>
      <c r="C518" s="100" t="s">
        <v>43</v>
      </c>
      <c r="D518" s="101" t="s">
        <v>7</v>
      </c>
      <c r="E518" s="102">
        <v>40</v>
      </c>
      <c r="F518" s="43" t="s">
        <v>7</v>
      </c>
      <c r="G518" s="43">
        <v>32</v>
      </c>
      <c r="H518" s="43">
        <v>22</v>
      </c>
      <c r="I518" s="43" t="s">
        <v>7</v>
      </c>
      <c r="J518" s="43" t="s">
        <v>7</v>
      </c>
      <c r="K518" s="43" t="s">
        <v>7</v>
      </c>
      <c r="L518" s="43" t="s">
        <v>7</v>
      </c>
      <c r="M518" s="43" t="s">
        <v>7</v>
      </c>
      <c r="N518" s="43" t="s">
        <v>7</v>
      </c>
      <c r="O518" s="46">
        <f>SUM(D518:N518)</f>
        <v>94</v>
      </c>
      <c r="P518" s="44">
        <f>COUNT(D518:N518)</f>
        <v>3</v>
      </c>
      <c r="Q518" s="44">
        <f>IF(P518&lt;9,0,+SMALL(D518:N518,1))</f>
        <v>0</v>
      </c>
      <c r="R518" s="44">
        <f>IF(P518&lt;10,0,+SMALL(D518:N518,2))</f>
        <v>0</v>
      </c>
      <c r="S518" s="44">
        <f>IF(P518&lt;11,0,+SMALL(D518:N518,3))</f>
        <v>0</v>
      </c>
      <c r="T518" s="44">
        <f>IF(P518&lt;12,0,+SMALL(D518:N518,4))</f>
        <v>0</v>
      </c>
      <c r="U518" s="44">
        <f>O518-Q518-R518-S518</f>
        <v>94</v>
      </c>
      <c r="V518" s="44">
        <f>+IF(+COUNT(D518:N518)&gt;0,RANK(U518,$U$471:$U$555,0),"")</f>
        <v>48</v>
      </c>
      <c r="W518" s="45" t="str">
        <f>IF((OR(P518&gt;7,X518="C")),1," ")</f>
        <v> </v>
      </c>
      <c r="X518" s="43" t="s">
        <v>7</v>
      </c>
    </row>
    <row r="519" spans="1:24" ht="15">
      <c r="A519" s="98" t="s">
        <v>412</v>
      </c>
      <c r="B519" s="103" t="s">
        <v>146</v>
      </c>
      <c r="C519" s="100" t="s">
        <v>86</v>
      </c>
      <c r="D519" s="101" t="s">
        <v>7</v>
      </c>
      <c r="E519" s="102">
        <v>28</v>
      </c>
      <c r="F519" s="43" t="s">
        <v>7</v>
      </c>
      <c r="G519" s="43">
        <v>35</v>
      </c>
      <c r="H519" s="43" t="s">
        <v>7</v>
      </c>
      <c r="I519" s="43" t="s">
        <v>7</v>
      </c>
      <c r="J519" s="43">
        <v>30</v>
      </c>
      <c r="K519" s="43" t="s">
        <v>7</v>
      </c>
      <c r="L519" s="43" t="s">
        <v>7</v>
      </c>
      <c r="M519" s="43" t="s">
        <v>7</v>
      </c>
      <c r="N519" s="43" t="s">
        <v>7</v>
      </c>
      <c r="O519" s="46">
        <f>SUM(D519:N519)</f>
        <v>93</v>
      </c>
      <c r="P519" s="44">
        <f>COUNT(D519:N519)</f>
        <v>3</v>
      </c>
      <c r="Q519" s="44">
        <f>IF(P519&lt;9,0,+SMALL(D519:N519,1))</f>
        <v>0</v>
      </c>
      <c r="R519" s="44">
        <f>IF(P519&lt;10,0,+SMALL(D519:N519,2))</f>
        <v>0</v>
      </c>
      <c r="S519" s="44">
        <f>IF(P519&lt;11,0,+SMALL(D519:N519,3))</f>
        <v>0</v>
      </c>
      <c r="T519" s="44">
        <f>IF(P519&lt;12,0,+SMALL(D519:N519,4))</f>
        <v>0</v>
      </c>
      <c r="U519" s="44">
        <f>O519-Q519-R519-S519</f>
        <v>93</v>
      </c>
      <c r="V519" s="44">
        <f>+IF(+COUNT(D519:N519)&gt;0,RANK(U519,$U$471:$U$555,0),"")</f>
        <v>49</v>
      </c>
      <c r="W519" s="45" t="str">
        <f>IF((OR(P519&gt;7,X519="C")),1," ")</f>
        <v> </v>
      </c>
      <c r="X519" s="43" t="s">
        <v>7</v>
      </c>
    </row>
    <row r="520" spans="1:24" ht="15">
      <c r="A520" s="98" t="s">
        <v>413</v>
      </c>
      <c r="B520" s="103" t="s">
        <v>174</v>
      </c>
      <c r="C520" s="100" t="s">
        <v>68</v>
      </c>
      <c r="D520" s="101" t="s">
        <v>7</v>
      </c>
      <c r="E520" s="102">
        <v>23</v>
      </c>
      <c r="F520" s="43" t="s">
        <v>7</v>
      </c>
      <c r="G520" s="43">
        <v>21</v>
      </c>
      <c r="H520" s="43">
        <v>24</v>
      </c>
      <c r="I520" s="43" t="s">
        <v>7</v>
      </c>
      <c r="J520" s="43" t="s">
        <v>7</v>
      </c>
      <c r="K520" s="43">
        <v>20</v>
      </c>
      <c r="L520" s="43" t="s">
        <v>7</v>
      </c>
      <c r="M520" s="43" t="s">
        <v>7</v>
      </c>
      <c r="N520" s="43" t="s">
        <v>7</v>
      </c>
      <c r="O520" s="46">
        <f>SUM(D520:N520)</f>
        <v>88</v>
      </c>
      <c r="P520" s="44">
        <f>COUNT(D520:N520)</f>
        <v>4</v>
      </c>
      <c r="Q520" s="44">
        <f>IF(P520&lt;9,0,+SMALL(D520:N520,1))</f>
        <v>0</v>
      </c>
      <c r="R520" s="44">
        <f>IF(P520&lt;10,0,+SMALL(D520:N520,2))</f>
        <v>0</v>
      </c>
      <c r="S520" s="44">
        <f>IF(P520&lt;11,0,+SMALL(D520:N520,3))</f>
        <v>0</v>
      </c>
      <c r="T520" s="44">
        <f>IF(P520&lt;12,0,+SMALL(D520:N520,4))</f>
        <v>0</v>
      </c>
      <c r="U520" s="44">
        <f>O520-Q520-R520-S520</f>
        <v>88</v>
      </c>
      <c r="V520" s="44">
        <f>+IF(+COUNT(D520:N520)&gt;0,RANK(U520,$U$471:$U$555,0),"")</f>
        <v>50</v>
      </c>
      <c r="W520" s="45" t="str">
        <f>IF((OR(P520&gt;7,X520="C")),1," ")</f>
        <v> </v>
      </c>
      <c r="X520" s="43" t="s">
        <v>7</v>
      </c>
    </row>
    <row r="521" spans="1:24" ht="15">
      <c r="A521" s="98" t="s">
        <v>414</v>
      </c>
      <c r="B521" s="103" t="s">
        <v>415</v>
      </c>
      <c r="C521" s="100" t="s">
        <v>179</v>
      </c>
      <c r="D521" s="101">
        <v>29</v>
      </c>
      <c r="E521" s="102" t="s">
        <v>7</v>
      </c>
      <c r="F521" s="43" t="s">
        <v>7</v>
      </c>
      <c r="G521" s="43" t="s">
        <v>7</v>
      </c>
      <c r="H521" s="43" t="s">
        <v>7</v>
      </c>
      <c r="I521" s="43">
        <v>32</v>
      </c>
      <c r="J521" s="43">
        <v>23</v>
      </c>
      <c r="K521" s="43" t="s">
        <v>7</v>
      </c>
      <c r="L521" s="43" t="s">
        <v>7</v>
      </c>
      <c r="M521" s="43" t="s">
        <v>7</v>
      </c>
      <c r="N521" s="43" t="s">
        <v>7</v>
      </c>
      <c r="O521" s="46">
        <f>SUM(D521:N521)</f>
        <v>84</v>
      </c>
      <c r="P521" s="44">
        <f>COUNT(D521:N521)</f>
        <v>3</v>
      </c>
      <c r="Q521" s="44">
        <f>IF(P521&lt;9,0,+SMALL(D521:N521,1))</f>
        <v>0</v>
      </c>
      <c r="R521" s="44">
        <f>IF(P521&lt;10,0,+SMALL(D521:N521,2))</f>
        <v>0</v>
      </c>
      <c r="S521" s="44">
        <f>IF(P521&lt;11,0,+SMALL(D521:N521,3))</f>
        <v>0</v>
      </c>
      <c r="T521" s="44">
        <f>IF(P521&lt;12,0,+SMALL(D521:N521,4))</f>
        <v>0</v>
      </c>
      <c r="U521" s="44">
        <f>O521-Q521-R521-S521</f>
        <v>84</v>
      </c>
      <c r="V521" s="44">
        <f>+IF(+COUNT(D521:N521)&gt;0,RANK(U521,$U$471:$U$555,0),"")</f>
        <v>51</v>
      </c>
      <c r="W521" s="45" t="str">
        <f>IF((OR(P521&gt;7,X521="C")),1," ")</f>
        <v> </v>
      </c>
      <c r="X521" s="43" t="s">
        <v>7</v>
      </c>
    </row>
    <row r="522" spans="1:24" ht="15">
      <c r="A522" s="98" t="s">
        <v>416</v>
      </c>
      <c r="B522" s="103" t="s">
        <v>146</v>
      </c>
      <c r="C522" s="100" t="s">
        <v>80</v>
      </c>
      <c r="D522" s="101" t="s">
        <v>7</v>
      </c>
      <c r="E522" s="102">
        <v>30</v>
      </c>
      <c r="F522" s="43">
        <v>24</v>
      </c>
      <c r="G522" s="43" t="s">
        <v>7</v>
      </c>
      <c r="H522" s="43">
        <v>28</v>
      </c>
      <c r="I522" s="43" t="s">
        <v>7</v>
      </c>
      <c r="J522" s="43" t="s">
        <v>7</v>
      </c>
      <c r="K522" s="43" t="s">
        <v>7</v>
      </c>
      <c r="L522" s="43" t="s">
        <v>7</v>
      </c>
      <c r="M522" s="43" t="s">
        <v>7</v>
      </c>
      <c r="N522" s="43" t="s">
        <v>7</v>
      </c>
      <c r="O522" s="46">
        <f>SUM(D522:N522)</f>
        <v>82</v>
      </c>
      <c r="P522" s="44">
        <f>COUNT(D522:N522)</f>
        <v>3</v>
      </c>
      <c r="Q522" s="44">
        <f>IF(P522&lt;9,0,+SMALL(D522:N522,1))</f>
        <v>0</v>
      </c>
      <c r="R522" s="44">
        <f>IF(P522&lt;10,0,+SMALL(D522:N522,2))</f>
        <v>0</v>
      </c>
      <c r="S522" s="44">
        <f>IF(P522&lt;11,0,+SMALL(D522:N522,3))</f>
        <v>0</v>
      </c>
      <c r="T522" s="44">
        <f>IF(P522&lt;12,0,+SMALL(D522:N522,4))</f>
        <v>0</v>
      </c>
      <c r="U522" s="44">
        <f>O522-Q522-R522-S522</f>
        <v>82</v>
      </c>
      <c r="V522" s="44">
        <f>+IF(+COUNT(D522:N522)&gt;0,RANK(U522,$U$471:$U$555,0),"")</f>
        <v>52</v>
      </c>
      <c r="W522" s="45" t="str">
        <f>IF((OR(P522&gt;7,X522="C")),1," ")</f>
        <v> </v>
      </c>
      <c r="X522" s="43" t="s">
        <v>7</v>
      </c>
    </row>
    <row r="523" spans="1:24" ht="15">
      <c r="A523" s="98" t="s">
        <v>61</v>
      </c>
      <c r="B523" s="103" t="s">
        <v>135</v>
      </c>
      <c r="C523" s="100" t="s">
        <v>63</v>
      </c>
      <c r="D523" s="101" t="s">
        <v>7</v>
      </c>
      <c r="E523" s="102" t="s">
        <v>7</v>
      </c>
      <c r="F523" s="43">
        <v>21</v>
      </c>
      <c r="G523" s="43">
        <v>18</v>
      </c>
      <c r="H523" s="43">
        <v>26</v>
      </c>
      <c r="I523" s="43" t="s">
        <v>7</v>
      </c>
      <c r="J523" s="43">
        <v>17</v>
      </c>
      <c r="K523" s="43" t="s">
        <v>7</v>
      </c>
      <c r="L523" s="43" t="s">
        <v>7</v>
      </c>
      <c r="M523" s="43" t="s">
        <v>7</v>
      </c>
      <c r="N523" s="43" t="s">
        <v>7</v>
      </c>
      <c r="O523" s="46">
        <f>SUM(D523:N523)</f>
        <v>82</v>
      </c>
      <c r="P523" s="44">
        <f>COUNT(D523:N523)</f>
        <v>4</v>
      </c>
      <c r="Q523" s="44">
        <f>IF(P523&lt;9,0,+SMALL(D523:N523,1))</f>
        <v>0</v>
      </c>
      <c r="R523" s="44">
        <f>IF(P523&lt;10,0,+SMALL(D523:N523,2))</f>
        <v>0</v>
      </c>
      <c r="S523" s="44">
        <f>IF(P523&lt;11,0,+SMALL(D523:N523,3))</f>
        <v>0</v>
      </c>
      <c r="T523" s="44">
        <f>IF(P523&lt;12,0,+SMALL(D523:N523,4))</f>
        <v>0</v>
      </c>
      <c r="U523" s="44">
        <f>O523-Q523-R523-S523</f>
        <v>82</v>
      </c>
      <c r="V523" s="44">
        <f>+IF(+COUNT(D523:N523)&gt;0,RANK(U523,$U$471:$U$555,0),"")</f>
        <v>52</v>
      </c>
      <c r="W523" s="45" t="str">
        <f>IF((OR(P523&gt;7,X523="C")),1," ")</f>
        <v> </v>
      </c>
      <c r="X523" s="43" t="s">
        <v>7</v>
      </c>
    </row>
    <row r="524" spans="1:24" ht="15">
      <c r="A524" s="98" t="s">
        <v>339</v>
      </c>
      <c r="B524" s="103" t="s">
        <v>137</v>
      </c>
      <c r="C524" s="100" t="s">
        <v>80</v>
      </c>
      <c r="D524" s="101" t="s">
        <v>7</v>
      </c>
      <c r="E524" s="102" t="s">
        <v>7</v>
      </c>
      <c r="F524" s="43">
        <v>24</v>
      </c>
      <c r="G524" s="43" t="s">
        <v>7</v>
      </c>
      <c r="H524" s="43" t="s">
        <v>7</v>
      </c>
      <c r="I524" s="43">
        <v>32</v>
      </c>
      <c r="J524" s="43">
        <v>25</v>
      </c>
      <c r="K524" s="43" t="s">
        <v>7</v>
      </c>
      <c r="L524" s="43" t="s">
        <v>7</v>
      </c>
      <c r="M524" s="43" t="s">
        <v>7</v>
      </c>
      <c r="N524" s="43" t="s">
        <v>7</v>
      </c>
      <c r="O524" s="46">
        <f>SUM(D524:N524)</f>
        <v>81</v>
      </c>
      <c r="P524" s="44">
        <f>COUNT(D524:N524)</f>
        <v>3</v>
      </c>
      <c r="Q524" s="44">
        <f>IF(P524&lt;9,0,+SMALL(D524:N524,1))</f>
        <v>0</v>
      </c>
      <c r="R524" s="44">
        <f>IF(P524&lt;10,0,+SMALL(D524:N524,2))</f>
        <v>0</v>
      </c>
      <c r="S524" s="44">
        <f>IF(P524&lt;11,0,+SMALL(D524:N524,3))</f>
        <v>0</v>
      </c>
      <c r="T524" s="44">
        <f>IF(P524&lt;12,0,+SMALL(D524:N524,4))</f>
        <v>0</v>
      </c>
      <c r="U524" s="44">
        <f>O524-Q524-R524-S524</f>
        <v>81</v>
      </c>
      <c r="V524" s="44">
        <f>+IF(+COUNT(D524:N524)&gt;0,RANK(U524,$U$471:$U$555,0),"")</f>
        <v>54</v>
      </c>
      <c r="W524" s="45" t="str">
        <f>IF((OR(P524&gt;7,X524="C")),1," ")</f>
        <v> </v>
      </c>
      <c r="X524" s="43" t="s">
        <v>7</v>
      </c>
    </row>
    <row r="525" spans="1:24" ht="15">
      <c r="A525" s="98" t="s">
        <v>417</v>
      </c>
      <c r="B525" s="103" t="s">
        <v>135</v>
      </c>
      <c r="C525" s="100" t="s">
        <v>68</v>
      </c>
      <c r="D525" s="101" t="s">
        <v>7</v>
      </c>
      <c r="E525" s="102" t="s">
        <v>7</v>
      </c>
      <c r="F525" s="43">
        <v>47</v>
      </c>
      <c r="G525" s="43" t="s">
        <v>7</v>
      </c>
      <c r="H525" s="43" t="s">
        <v>7</v>
      </c>
      <c r="I525" s="43">
        <v>33</v>
      </c>
      <c r="J525" s="43" t="s">
        <v>7</v>
      </c>
      <c r="K525" s="43" t="s">
        <v>7</v>
      </c>
      <c r="L525" s="43" t="s">
        <v>7</v>
      </c>
      <c r="M525" s="43" t="s">
        <v>7</v>
      </c>
      <c r="N525" s="43" t="s">
        <v>7</v>
      </c>
      <c r="O525" s="46">
        <f>SUM(D525:N525)</f>
        <v>80</v>
      </c>
      <c r="P525" s="44">
        <f>COUNT(D525:N525)</f>
        <v>2</v>
      </c>
      <c r="Q525" s="44">
        <f>IF(P525&lt;9,0,+SMALL(D525:N525,1))</f>
        <v>0</v>
      </c>
      <c r="R525" s="44">
        <f>IF(P525&lt;10,0,+SMALL(D525:N525,2))</f>
        <v>0</v>
      </c>
      <c r="S525" s="44">
        <f>IF(P525&lt;11,0,+SMALL(D525:N525,3))</f>
        <v>0</v>
      </c>
      <c r="T525" s="44">
        <f>IF(P525&lt;12,0,+SMALL(D525:N525,4))</f>
        <v>0</v>
      </c>
      <c r="U525" s="44">
        <f>O525-Q525-R525-S525</f>
        <v>80</v>
      </c>
      <c r="V525" s="44">
        <f>+IF(+COUNT(D525:N525)&gt;0,RANK(U525,$U$471:$U$555,0),"")</f>
        <v>55</v>
      </c>
      <c r="W525" s="45" t="str">
        <f>IF((OR(P525&gt;7,X525="C")),1," ")</f>
        <v> </v>
      </c>
      <c r="X525" s="43" t="s">
        <v>7</v>
      </c>
    </row>
    <row r="526" spans="1:24" ht="15">
      <c r="A526" s="98" t="s">
        <v>418</v>
      </c>
      <c r="B526" s="103" t="s">
        <v>419</v>
      </c>
      <c r="C526" s="100" t="s">
        <v>68</v>
      </c>
      <c r="D526" s="101" t="s">
        <v>7</v>
      </c>
      <c r="E526" s="102" t="s">
        <v>7</v>
      </c>
      <c r="F526" s="43">
        <v>33</v>
      </c>
      <c r="G526" s="43" t="s">
        <v>7</v>
      </c>
      <c r="H526" s="43" t="s">
        <v>7</v>
      </c>
      <c r="I526" s="43" t="s">
        <v>7</v>
      </c>
      <c r="J526" s="43" t="s">
        <v>7</v>
      </c>
      <c r="K526" s="43">
        <v>40</v>
      </c>
      <c r="L526" s="43" t="s">
        <v>7</v>
      </c>
      <c r="M526" s="43" t="s">
        <v>7</v>
      </c>
      <c r="N526" s="43" t="s">
        <v>7</v>
      </c>
      <c r="O526" s="46">
        <f>SUM(D526:N526)</f>
        <v>73</v>
      </c>
      <c r="P526" s="44">
        <f>COUNT(D526:N526)</f>
        <v>2</v>
      </c>
      <c r="Q526" s="44">
        <f>IF(P526&lt;9,0,+SMALL(D526:N526,1))</f>
        <v>0</v>
      </c>
      <c r="R526" s="44">
        <f>IF(P526&lt;10,0,+SMALL(D526:N526,2))</f>
        <v>0</v>
      </c>
      <c r="S526" s="44">
        <f>IF(P526&lt;11,0,+SMALL(D526:N526,3))</f>
        <v>0</v>
      </c>
      <c r="T526" s="44">
        <f>IF(P526&lt;12,0,+SMALL(D526:N526,4))</f>
        <v>0</v>
      </c>
      <c r="U526" s="44">
        <f>O526-Q526-R526-S526</f>
        <v>73</v>
      </c>
      <c r="V526" s="44">
        <f>+IF(+COUNT(D526:N526)&gt;0,RANK(U526,$U$471:$U$555,0),"")</f>
        <v>56</v>
      </c>
      <c r="W526" s="45" t="str">
        <f>IF((OR(P526&gt;7,X526="C")),1," ")</f>
        <v> </v>
      </c>
      <c r="X526" s="43" t="s">
        <v>7</v>
      </c>
    </row>
    <row r="527" spans="1:24" ht="15">
      <c r="A527" s="98" t="s">
        <v>420</v>
      </c>
      <c r="B527" s="103" t="s">
        <v>137</v>
      </c>
      <c r="C527" s="100" t="s">
        <v>80</v>
      </c>
      <c r="D527" s="101">
        <v>23</v>
      </c>
      <c r="E527" s="102" t="s">
        <v>7</v>
      </c>
      <c r="F527" s="43">
        <v>16</v>
      </c>
      <c r="G527" s="43" t="s">
        <v>7</v>
      </c>
      <c r="H527" s="43">
        <v>15</v>
      </c>
      <c r="I527" s="43" t="s">
        <v>7</v>
      </c>
      <c r="J527" s="43">
        <v>18</v>
      </c>
      <c r="K527" s="43" t="s">
        <v>7</v>
      </c>
      <c r="L527" s="43" t="s">
        <v>7</v>
      </c>
      <c r="M527" s="43" t="s">
        <v>7</v>
      </c>
      <c r="N527" s="43" t="s">
        <v>7</v>
      </c>
      <c r="O527" s="46">
        <f>SUM(D527:N527)</f>
        <v>72</v>
      </c>
      <c r="P527" s="44">
        <f>COUNT(D527:N527)</f>
        <v>4</v>
      </c>
      <c r="Q527" s="44">
        <f>IF(P527&lt;9,0,+SMALL(D527:N527,1))</f>
        <v>0</v>
      </c>
      <c r="R527" s="44">
        <f>IF(P527&lt;10,0,+SMALL(D527:N527,2))</f>
        <v>0</v>
      </c>
      <c r="S527" s="44">
        <f>IF(P527&lt;11,0,+SMALL(D527:N527,3))</f>
        <v>0</v>
      </c>
      <c r="T527" s="44">
        <f>IF(P527&lt;12,0,+SMALL(D527:N527,4))</f>
        <v>0</v>
      </c>
      <c r="U527" s="44">
        <f>O527-Q527-R527-S527</f>
        <v>72</v>
      </c>
      <c r="V527" s="44">
        <f>+IF(+COUNT(D527:N527)&gt;0,RANK(U527,$U$471:$U$555,0),"")</f>
        <v>57</v>
      </c>
      <c r="W527" s="45" t="str">
        <f>IF((OR(P527&gt;7,X527="C")),1," ")</f>
        <v> </v>
      </c>
      <c r="X527" s="43" t="s">
        <v>7</v>
      </c>
    </row>
    <row r="528" spans="1:24" ht="15">
      <c r="A528" s="98" t="s">
        <v>421</v>
      </c>
      <c r="B528" s="103" t="s">
        <v>171</v>
      </c>
      <c r="C528" s="100" t="s">
        <v>68</v>
      </c>
      <c r="D528" s="101">
        <v>32</v>
      </c>
      <c r="E528" s="102" t="s">
        <v>7</v>
      </c>
      <c r="F528" s="43" t="s">
        <v>7</v>
      </c>
      <c r="G528" s="43" t="s">
        <v>7</v>
      </c>
      <c r="H528" s="43" t="s">
        <v>7</v>
      </c>
      <c r="I528" s="43" t="s">
        <v>7</v>
      </c>
      <c r="J528" s="43" t="s">
        <v>7</v>
      </c>
      <c r="K528" s="43" t="s">
        <v>7</v>
      </c>
      <c r="L528" s="43">
        <v>29</v>
      </c>
      <c r="M528" s="43" t="s">
        <v>7</v>
      </c>
      <c r="N528" s="43" t="s">
        <v>7</v>
      </c>
      <c r="O528" s="46">
        <f>SUM(D528:N528)</f>
        <v>61</v>
      </c>
      <c r="P528" s="44">
        <f>COUNT(D528:N528)</f>
        <v>2</v>
      </c>
      <c r="Q528" s="44">
        <f>IF(P528&lt;9,0,+SMALL(D528:N528,1))</f>
        <v>0</v>
      </c>
      <c r="R528" s="44">
        <f>IF(P528&lt;10,0,+SMALL(D528:N528,2))</f>
        <v>0</v>
      </c>
      <c r="S528" s="44">
        <f>IF(P528&lt;11,0,+SMALL(D528:N528,3))</f>
        <v>0</v>
      </c>
      <c r="T528" s="44">
        <f>IF(P528&lt;12,0,+SMALL(D528:N528,4))</f>
        <v>0</v>
      </c>
      <c r="U528" s="44">
        <f>O528-Q528-R528-S528</f>
        <v>61</v>
      </c>
      <c r="V528" s="44">
        <f>+IF(+COUNT(D528:N528)&gt;0,RANK(U528,$U$471:$U$555,0),"")</f>
        <v>58</v>
      </c>
      <c r="W528" s="45" t="str">
        <f>IF((OR(P528&gt;7,X528="C")),1," ")</f>
        <v> </v>
      </c>
      <c r="X528" s="43" t="s">
        <v>7</v>
      </c>
    </row>
    <row r="529" spans="1:24" ht="15">
      <c r="A529" s="98" t="s">
        <v>422</v>
      </c>
      <c r="B529" s="103" t="s">
        <v>224</v>
      </c>
      <c r="C529" s="100" t="s">
        <v>57</v>
      </c>
      <c r="D529" s="101">
        <v>35</v>
      </c>
      <c r="E529" s="102" t="s">
        <v>7</v>
      </c>
      <c r="F529" s="43" t="s">
        <v>7</v>
      </c>
      <c r="G529" s="43" t="s">
        <v>7</v>
      </c>
      <c r="H529" s="43" t="s">
        <v>7</v>
      </c>
      <c r="I529" s="43" t="s">
        <v>7</v>
      </c>
      <c r="J529" s="43" t="s">
        <v>7</v>
      </c>
      <c r="K529" s="43" t="s">
        <v>7</v>
      </c>
      <c r="L529" s="43" t="s">
        <v>7</v>
      </c>
      <c r="M529" s="43">
        <v>24</v>
      </c>
      <c r="N529" s="43" t="s">
        <v>7</v>
      </c>
      <c r="O529" s="46">
        <f>SUM(D529:N529)</f>
        <v>59</v>
      </c>
      <c r="P529" s="44">
        <f>COUNT(D529:N529)</f>
        <v>2</v>
      </c>
      <c r="Q529" s="44">
        <f>IF(P529&lt;9,0,+SMALL(D529:N529,1))</f>
        <v>0</v>
      </c>
      <c r="R529" s="44">
        <f>IF(P529&lt;10,0,+SMALL(D529:N529,2))</f>
        <v>0</v>
      </c>
      <c r="S529" s="44">
        <f>IF(P529&lt;11,0,+SMALL(D529:N529,3))</f>
        <v>0</v>
      </c>
      <c r="T529" s="44">
        <f>IF(P529&lt;12,0,+SMALL(D529:N529,4))</f>
        <v>0</v>
      </c>
      <c r="U529" s="44">
        <f>O529-Q529-R529-S529</f>
        <v>59</v>
      </c>
      <c r="V529" s="44">
        <f>+IF(+COUNT(D529:N529)&gt;0,RANK(U529,$U$471:$U$555,0),"")</f>
        <v>59</v>
      </c>
      <c r="W529" s="45" t="str">
        <f>IF((OR(P529&gt;7,X529="C")),1," ")</f>
        <v> </v>
      </c>
      <c r="X529" s="43" t="s">
        <v>7</v>
      </c>
    </row>
    <row r="530" spans="1:24" ht="15">
      <c r="A530" s="98" t="s">
        <v>328</v>
      </c>
      <c r="B530" s="103" t="s">
        <v>263</v>
      </c>
      <c r="C530" s="100" t="s">
        <v>124</v>
      </c>
      <c r="D530" s="101">
        <v>26</v>
      </c>
      <c r="E530" s="102" t="s">
        <v>7</v>
      </c>
      <c r="F530" s="43" t="s">
        <v>7</v>
      </c>
      <c r="G530" s="43" t="s">
        <v>7</v>
      </c>
      <c r="H530" s="43">
        <v>17</v>
      </c>
      <c r="I530" s="43" t="s">
        <v>7</v>
      </c>
      <c r="J530" s="43">
        <v>15</v>
      </c>
      <c r="K530" s="43" t="s">
        <v>7</v>
      </c>
      <c r="L530" s="43" t="s">
        <v>7</v>
      </c>
      <c r="M530" s="43" t="s">
        <v>7</v>
      </c>
      <c r="N530" s="43" t="s">
        <v>7</v>
      </c>
      <c r="O530" s="46">
        <f>SUM(D530:N530)</f>
        <v>58</v>
      </c>
      <c r="P530" s="44">
        <f>COUNT(D530:N530)</f>
        <v>3</v>
      </c>
      <c r="Q530" s="44">
        <f>IF(P530&lt;9,0,+SMALL(D530:N530,1))</f>
        <v>0</v>
      </c>
      <c r="R530" s="44">
        <f>IF(P530&lt;10,0,+SMALL(D530:N530,2))</f>
        <v>0</v>
      </c>
      <c r="S530" s="44">
        <f>IF(P530&lt;11,0,+SMALL(D530:N530,3))</f>
        <v>0</v>
      </c>
      <c r="T530" s="44">
        <f>IF(P530&lt;12,0,+SMALL(D530:N530,4))</f>
        <v>0</v>
      </c>
      <c r="U530" s="44">
        <f>O530-Q530-R530-S530</f>
        <v>58</v>
      </c>
      <c r="V530" s="44">
        <f>+IF(+COUNT(D530:N530)&gt;0,RANK(U530,$U$471:$U$555,0),"")</f>
        <v>60</v>
      </c>
      <c r="W530" s="45" t="str">
        <f>IF((OR(P530&gt;7,X530="C")),1," ")</f>
        <v> </v>
      </c>
      <c r="X530" s="43" t="s">
        <v>7</v>
      </c>
    </row>
    <row r="531" spans="1:24" ht="15">
      <c r="A531" s="98" t="s">
        <v>423</v>
      </c>
      <c r="B531" s="103" t="s">
        <v>424</v>
      </c>
      <c r="C531" s="100" t="s">
        <v>110</v>
      </c>
      <c r="D531" s="101">
        <v>0</v>
      </c>
      <c r="E531" s="102" t="s">
        <v>7</v>
      </c>
      <c r="F531" s="43">
        <v>26</v>
      </c>
      <c r="G531" s="43" t="s">
        <v>7</v>
      </c>
      <c r="H531" s="43" t="s">
        <v>7</v>
      </c>
      <c r="I531" s="43" t="s">
        <v>7</v>
      </c>
      <c r="J531" s="43" t="s">
        <v>7</v>
      </c>
      <c r="K531" s="43" t="s">
        <v>7</v>
      </c>
      <c r="L531" s="43" t="s">
        <v>7</v>
      </c>
      <c r="M531" s="43">
        <v>25</v>
      </c>
      <c r="N531" s="43" t="s">
        <v>7</v>
      </c>
      <c r="O531" s="46">
        <f>SUM(D531:N531)</f>
        <v>51</v>
      </c>
      <c r="P531" s="44">
        <f>COUNT(D531:N531)</f>
        <v>3</v>
      </c>
      <c r="Q531" s="44">
        <f>IF(P531&lt;9,0,+SMALL(D531:N531,1))</f>
        <v>0</v>
      </c>
      <c r="R531" s="44">
        <f>IF(P531&lt;10,0,+SMALL(D531:N531,2))</f>
        <v>0</v>
      </c>
      <c r="S531" s="44">
        <f>IF(P531&lt;11,0,+SMALL(D531:N531,3))</f>
        <v>0</v>
      </c>
      <c r="T531" s="44">
        <f>IF(P531&lt;12,0,+SMALL(D531:N531,4))</f>
        <v>0</v>
      </c>
      <c r="U531" s="44">
        <f>O531-Q531-R531-S531</f>
        <v>51</v>
      </c>
      <c r="V531" s="44">
        <f>+IF(+COUNT(D531:N531)&gt;0,RANK(U531,$U$471:$U$555,0),"")</f>
        <v>61</v>
      </c>
      <c r="W531" s="45" t="str">
        <f>IF((OR(P531&gt;7,X531="C")),1," ")</f>
        <v> </v>
      </c>
      <c r="X531" s="43" t="s">
        <v>7</v>
      </c>
    </row>
    <row r="532" spans="1:24" ht="15">
      <c r="A532" s="98" t="s">
        <v>307</v>
      </c>
      <c r="B532" s="103" t="s">
        <v>137</v>
      </c>
      <c r="C532" s="100" t="s">
        <v>46</v>
      </c>
      <c r="D532" s="101" t="s">
        <v>7</v>
      </c>
      <c r="E532" s="102" t="s">
        <v>7</v>
      </c>
      <c r="F532" s="43">
        <v>24</v>
      </c>
      <c r="G532" s="43" t="s">
        <v>7</v>
      </c>
      <c r="H532" s="43" t="s">
        <v>7</v>
      </c>
      <c r="I532" s="43" t="s">
        <v>7</v>
      </c>
      <c r="J532" s="43" t="s">
        <v>7</v>
      </c>
      <c r="K532" s="43">
        <v>22</v>
      </c>
      <c r="L532" s="43" t="s">
        <v>7</v>
      </c>
      <c r="M532" s="43" t="s">
        <v>7</v>
      </c>
      <c r="N532" s="43" t="s">
        <v>7</v>
      </c>
      <c r="O532" s="46">
        <f>SUM(D532:N532)</f>
        <v>46</v>
      </c>
      <c r="P532" s="44">
        <f>COUNT(D532:N532)</f>
        <v>2</v>
      </c>
      <c r="Q532" s="44">
        <f>IF(P532&lt;9,0,+SMALL(D532:N532,1))</f>
        <v>0</v>
      </c>
      <c r="R532" s="44">
        <f>IF(P532&lt;10,0,+SMALL(D532:N532,2))</f>
        <v>0</v>
      </c>
      <c r="S532" s="44">
        <f>IF(P532&lt;11,0,+SMALL(D532:N532,3))</f>
        <v>0</v>
      </c>
      <c r="T532" s="44">
        <f>IF(P532&lt;12,0,+SMALL(D532:N532,4))</f>
        <v>0</v>
      </c>
      <c r="U532" s="44">
        <f>O532-Q532-R532-S532</f>
        <v>46</v>
      </c>
      <c r="V532" s="44">
        <f>+IF(+COUNT(D532:N532)&gt;0,RANK(U532,$U$471:$U$555,0),"")</f>
        <v>62</v>
      </c>
      <c r="W532" s="45" t="str">
        <f>IF((OR(P532&gt;7,X532="C")),1," ")</f>
        <v> </v>
      </c>
      <c r="X532" s="43" t="s">
        <v>7</v>
      </c>
    </row>
    <row r="533" spans="1:24" ht="15">
      <c r="A533" s="98" t="s">
        <v>425</v>
      </c>
      <c r="B533" s="103" t="s">
        <v>229</v>
      </c>
      <c r="C533" s="100" t="s">
        <v>149</v>
      </c>
      <c r="D533" s="101" t="s">
        <v>7</v>
      </c>
      <c r="E533" s="102" t="s">
        <v>7</v>
      </c>
      <c r="F533" s="43" t="s">
        <v>7</v>
      </c>
      <c r="G533" s="43" t="s">
        <v>7</v>
      </c>
      <c r="H533" s="43" t="s">
        <v>7</v>
      </c>
      <c r="I533" s="43">
        <v>44</v>
      </c>
      <c r="J533" s="43" t="s">
        <v>7</v>
      </c>
      <c r="K533" s="43" t="s">
        <v>7</v>
      </c>
      <c r="L533" s="43" t="s">
        <v>7</v>
      </c>
      <c r="M533" s="43" t="s">
        <v>7</v>
      </c>
      <c r="N533" s="43" t="s">
        <v>7</v>
      </c>
      <c r="O533" s="46">
        <f>SUM(D533:N533)</f>
        <v>44</v>
      </c>
      <c r="P533" s="44">
        <f>COUNT(D533:N533)</f>
        <v>1</v>
      </c>
      <c r="Q533" s="44">
        <f>IF(P533&lt;9,0,+SMALL(D533:N533,1))</f>
        <v>0</v>
      </c>
      <c r="R533" s="44">
        <f>IF(P533&lt;10,0,+SMALL(D533:N533,2))</f>
        <v>0</v>
      </c>
      <c r="S533" s="44">
        <f>IF(P533&lt;11,0,+SMALL(D533:N533,3))</f>
        <v>0</v>
      </c>
      <c r="T533" s="44">
        <f>IF(P533&lt;12,0,+SMALL(D533:N533,4))</f>
        <v>0</v>
      </c>
      <c r="U533" s="44">
        <f>O533-Q533-R533-S533</f>
        <v>44</v>
      </c>
      <c r="V533" s="44">
        <f>+IF(+COUNT(D533:N533)&gt;0,RANK(U533,$U$471:$U$555,0),"")</f>
        <v>63</v>
      </c>
      <c r="W533" s="45" t="str">
        <f>IF((OR(P533&gt;7,X533="C")),1," ")</f>
        <v> </v>
      </c>
      <c r="X533" s="43" t="s">
        <v>7</v>
      </c>
    </row>
    <row r="534" spans="1:24" ht="15">
      <c r="A534" s="98" t="s">
        <v>426</v>
      </c>
      <c r="B534" s="103" t="s">
        <v>200</v>
      </c>
      <c r="C534" s="100" t="s">
        <v>60</v>
      </c>
      <c r="D534" s="101" t="s">
        <v>7</v>
      </c>
      <c r="E534" s="102" t="s">
        <v>7</v>
      </c>
      <c r="F534" s="43">
        <v>23</v>
      </c>
      <c r="G534" s="43">
        <v>17</v>
      </c>
      <c r="H534" s="43" t="s">
        <v>7</v>
      </c>
      <c r="I534" s="43" t="s">
        <v>7</v>
      </c>
      <c r="J534" s="43" t="s">
        <v>7</v>
      </c>
      <c r="K534" s="43" t="s">
        <v>7</v>
      </c>
      <c r="L534" s="43" t="s">
        <v>7</v>
      </c>
      <c r="M534" s="43" t="s">
        <v>7</v>
      </c>
      <c r="N534" s="43" t="s">
        <v>7</v>
      </c>
      <c r="O534" s="46">
        <f>SUM(D534:N534)</f>
        <v>40</v>
      </c>
      <c r="P534" s="44">
        <f>COUNT(D534:N534)</f>
        <v>2</v>
      </c>
      <c r="Q534" s="44">
        <f>IF(P534&lt;9,0,+SMALL(D534:N534,1))</f>
        <v>0</v>
      </c>
      <c r="R534" s="44">
        <f>IF(P534&lt;10,0,+SMALL(D534:N534,2))</f>
        <v>0</v>
      </c>
      <c r="S534" s="44">
        <f>IF(P534&lt;11,0,+SMALL(D534:N534,3))</f>
        <v>0</v>
      </c>
      <c r="T534" s="44">
        <f>IF(P534&lt;12,0,+SMALL(D534:N534,4))</f>
        <v>0</v>
      </c>
      <c r="U534" s="44">
        <f>O534-Q534-R534-S534</f>
        <v>40</v>
      </c>
      <c r="V534" s="44">
        <f>+IF(+COUNT(D534:N534)&gt;0,RANK(U534,$U$471:$U$555,0),"")</f>
        <v>64</v>
      </c>
      <c r="W534" s="45" t="str">
        <f>IF((OR(P534&gt;7,X534="C")),1," ")</f>
        <v> </v>
      </c>
      <c r="X534" s="43" t="s">
        <v>7</v>
      </c>
    </row>
    <row r="535" spans="1:24" ht="15">
      <c r="A535" s="98" t="s">
        <v>427</v>
      </c>
      <c r="B535" s="103" t="s">
        <v>428</v>
      </c>
      <c r="C535" s="100" t="s">
        <v>124</v>
      </c>
      <c r="D535" s="101" t="s">
        <v>7</v>
      </c>
      <c r="E535" s="102" t="s">
        <v>7</v>
      </c>
      <c r="F535" s="43" t="s">
        <v>7</v>
      </c>
      <c r="G535" s="43">
        <v>18</v>
      </c>
      <c r="H535" s="43" t="s">
        <v>7</v>
      </c>
      <c r="I535" s="43" t="s">
        <v>7</v>
      </c>
      <c r="J535" s="43" t="s">
        <v>7</v>
      </c>
      <c r="K535" s="43">
        <v>22</v>
      </c>
      <c r="L535" s="43" t="s">
        <v>7</v>
      </c>
      <c r="M535" s="43" t="s">
        <v>7</v>
      </c>
      <c r="N535" s="43" t="s">
        <v>7</v>
      </c>
      <c r="O535" s="46">
        <f>SUM(D535:N535)</f>
        <v>40</v>
      </c>
      <c r="P535" s="44">
        <f>COUNT(D535:N535)</f>
        <v>2</v>
      </c>
      <c r="Q535" s="44">
        <f>IF(P535&lt;9,0,+SMALL(D535:N535,1))</f>
        <v>0</v>
      </c>
      <c r="R535" s="44">
        <f>IF(P535&lt;10,0,+SMALL(D535:N535,2))</f>
        <v>0</v>
      </c>
      <c r="S535" s="44">
        <f>IF(P535&lt;11,0,+SMALL(D535:N535,3))</f>
        <v>0</v>
      </c>
      <c r="T535" s="44">
        <f>IF(P535&lt;12,0,+SMALL(D535:N535,4))</f>
        <v>0</v>
      </c>
      <c r="U535" s="44">
        <f>O535-Q535-R535-S535</f>
        <v>40</v>
      </c>
      <c r="V535" s="44">
        <f>+IF(+COUNT(D535:N535)&gt;0,RANK(U535,$U$471:$U$555,0),"")</f>
        <v>64</v>
      </c>
      <c r="W535" s="45" t="str">
        <f>IF((OR(P535&gt;7,X535="C")),1," ")</f>
        <v> </v>
      </c>
      <c r="X535" s="43" t="s">
        <v>7</v>
      </c>
    </row>
    <row r="536" spans="1:24" ht="15">
      <c r="A536" s="98" t="s">
        <v>429</v>
      </c>
      <c r="B536" s="103" t="s">
        <v>273</v>
      </c>
      <c r="C536" s="100" t="s">
        <v>103</v>
      </c>
      <c r="D536" s="101" t="s">
        <v>7</v>
      </c>
      <c r="E536" s="102" t="s">
        <v>7</v>
      </c>
      <c r="F536" s="43" t="s">
        <v>7</v>
      </c>
      <c r="G536" s="43" t="s">
        <v>7</v>
      </c>
      <c r="H536" s="43" t="s">
        <v>7</v>
      </c>
      <c r="I536" s="43" t="s">
        <v>7</v>
      </c>
      <c r="J536" s="43">
        <v>13</v>
      </c>
      <c r="K536" s="43" t="s">
        <v>7</v>
      </c>
      <c r="L536" s="43" t="s">
        <v>7</v>
      </c>
      <c r="M536" s="43">
        <v>27</v>
      </c>
      <c r="N536" s="43" t="s">
        <v>7</v>
      </c>
      <c r="O536" s="46">
        <f>SUM(D536:N536)</f>
        <v>40</v>
      </c>
      <c r="P536" s="44">
        <f>COUNT(D536:N536)</f>
        <v>2</v>
      </c>
      <c r="Q536" s="44">
        <f>IF(P536&lt;9,0,+SMALL(D536:N536,1))</f>
        <v>0</v>
      </c>
      <c r="R536" s="44">
        <f>IF(P536&lt;10,0,+SMALL(D536:N536,2))</f>
        <v>0</v>
      </c>
      <c r="S536" s="44">
        <f>IF(P536&lt;11,0,+SMALL(D536:N536,3))</f>
        <v>0</v>
      </c>
      <c r="T536" s="44">
        <f>IF(P536&lt;12,0,+SMALL(D536:N536,4))</f>
        <v>0</v>
      </c>
      <c r="U536" s="44">
        <f>O536-Q536-R536-S536</f>
        <v>40</v>
      </c>
      <c r="V536" s="44">
        <f>+IF(+COUNT(D536:N536)&gt;0,RANK(U536,$U$471:$U$555,0),"")</f>
        <v>64</v>
      </c>
      <c r="W536" s="45" t="str">
        <f>IF((OR(P536&gt;7,X536="C")),1," ")</f>
        <v> </v>
      </c>
      <c r="X536" s="43" t="s">
        <v>7</v>
      </c>
    </row>
    <row r="537" spans="1:24" ht="15">
      <c r="A537" s="98" t="s">
        <v>430</v>
      </c>
      <c r="B537" s="103" t="s">
        <v>431</v>
      </c>
      <c r="C537" s="100" t="s">
        <v>118</v>
      </c>
      <c r="D537" s="101" t="s">
        <v>7</v>
      </c>
      <c r="E537" s="102" t="s">
        <v>7</v>
      </c>
      <c r="F537" s="43" t="s">
        <v>7</v>
      </c>
      <c r="G537" s="43">
        <v>29</v>
      </c>
      <c r="H537" s="43" t="s">
        <v>7</v>
      </c>
      <c r="I537" s="43" t="s">
        <v>7</v>
      </c>
      <c r="J537" s="43" t="s">
        <v>7</v>
      </c>
      <c r="K537" s="43" t="s">
        <v>7</v>
      </c>
      <c r="L537" s="43" t="s">
        <v>7</v>
      </c>
      <c r="M537" s="43" t="s">
        <v>7</v>
      </c>
      <c r="N537" s="43" t="s">
        <v>7</v>
      </c>
      <c r="O537" s="46">
        <f>SUM(D537:N537)</f>
        <v>29</v>
      </c>
      <c r="P537" s="44">
        <f>COUNT(D537:N537)</f>
        <v>1</v>
      </c>
      <c r="Q537" s="44">
        <f>IF(P537&lt;9,0,+SMALL(D537:N537,1))</f>
        <v>0</v>
      </c>
      <c r="R537" s="44">
        <f>IF(P537&lt;10,0,+SMALL(D537:N537,2))</f>
        <v>0</v>
      </c>
      <c r="S537" s="44">
        <f>IF(P537&lt;11,0,+SMALL(D537:N537,3))</f>
        <v>0</v>
      </c>
      <c r="T537" s="44">
        <f>IF(P537&lt;12,0,+SMALL(D537:N537,4))</f>
        <v>0</v>
      </c>
      <c r="U537" s="44">
        <f>O537-Q537-R537-S537</f>
        <v>29</v>
      </c>
      <c r="V537" s="44">
        <f>+IF(+COUNT(D537:N537)&gt;0,RANK(U537,$U$471:$U$555,0),"")</f>
        <v>67</v>
      </c>
      <c r="W537" s="45" t="str">
        <f>IF((OR(P537&gt;7,X537="C")),1," ")</f>
        <v> </v>
      </c>
      <c r="X537" s="43" t="s">
        <v>7</v>
      </c>
    </row>
    <row r="538" spans="1:24" ht="15">
      <c r="A538" s="98" t="s">
        <v>432</v>
      </c>
      <c r="B538" s="103" t="s">
        <v>235</v>
      </c>
      <c r="C538" s="100" t="s">
        <v>40</v>
      </c>
      <c r="D538" s="101">
        <v>12</v>
      </c>
      <c r="E538" s="102" t="s">
        <v>7</v>
      </c>
      <c r="F538" s="43">
        <v>16</v>
      </c>
      <c r="G538" s="43" t="s">
        <v>7</v>
      </c>
      <c r="H538" s="43" t="s">
        <v>7</v>
      </c>
      <c r="I538" s="43" t="s">
        <v>7</v>
      </c>
      <c r="J538" s="43" t="s">
        <v>7</v>
      </c>
      <c r="K538" s="43" t="s">
        <v>7</v>
      </c>
      <c r="L538" s="43" t="s">
        <v>7</v>
      </c>
      <c r="M538" s="43" t="s">
        <v>7</v>
      </c>
      <c r="N538" s="43" t="s">
        <v>7</v>
      </c>
      <c r="O538" s="46">
        <f>SUM(D538:N538)</f>
        <v>28</v>
      </c>
      <c r="P538" s="44">
        <f>COUNT(D538:N538)</f>
        <v>2</v>
      </c>
      <c r="Q538" s="44">
        <f>IF(P538&lt;9,0,+SMALL(D538:N538,1))</f>
        <v>0</v>
      </c>
      <c r="R538" s="44">
        <f>IF(P538&lt;10,0,+SMALL(D538:N538,2))</f>
        <v>0</v>
      </c>
      <c r="S538" s="44">
        <f>IF(P538&lt;11,0,+SMALL(D538:N538,3))</f>
        <v>0</v>
      </c>
      <c r="T538" s="44">
        <f>IF(P538&lt;12,0,+SMALL(D538:N538,4))</f>
        <v>0</v>
      </c>
      <c r="U538" s="44">
        <f>O538-Q538-R538-S538</f>
        <v>28</v>
      </c>
      <c r="V538" s="44">
        <f>+IF(+COUNT(D538:N538)&gt;0,RANK(U538,$U$471:$U$555,0),"")</f>
        <v>68</v>
      </c>
      <c r="W538" s="45" t="str">
        <f>IF((OR(P538&gt;7,X538="C")),1," ")</f>
        <v> </v>
      </c>
      <c r="X538" s="43" t="s">
        <v>7</v>
      </c>
    </row>
    <row r="539" spans="1:24" ht="15">
      <c r="A539" s="98" t="s">
        <v>304</v>
      </c>
      <c r="B539" s="103" t="s">
        <v>275</v>
      </c>
      <c r="C539" s="100" t="s">
        <v>46</v>
      </c>
      <c r="D539" s="101" t="s">
        <v>7</v>
      </c>
      <c r="E539" s="102" t="s">
        <v>7</v>
      </c>
      <c r="F539" s="43" t="s">
        <v>7</v>
      </c>
      <c r="G539" s="43">
        <v>17</v>
      </c>
      <c r="H539" s="43" t="s">
        <v>7</v>
      </c>
      <c r="I539" s="43" t="s">
        <v>7</v>
      </c>
      <c r="J539" s="43" t="s">
        <v>7</v>
      </c>
      <c r="K539" s="43" t="s">
        <v>7</v>
      </c>
      <c r="L539" s="43" t="s">
        <v>7</v>
      </c>
      <c r="M539" s="43" t="s">
        <v>7</v>
      </c>
      <c r="N539" s="43" t="s">
        <v>7</v>
      </c>
      <c r="O539" s="46">
        <f>SUM(D539:N539)</f>
        <v>17</v>
      </c>
      <c r="P539" s="44">
        <f>COUNT(D539:N539)</f>
        <v>1</v>
      </c>
      <c r="Q539" s="44">
        <f>IF(P539&lt;9,0,+SMALL(D539:N539,1))</f>
        <v>0</v>
      </c>
      <c r="R539" s="44">
        <f>IF(P539&lt;10,0,+SMALL(D539:N539,2))</f>
        <v>0</v>
      </c>
      <c r="S539" s="44">
        <f>IF(P539&lt;11,0,+SMALL(D539:N539,3))</f>
        <v>0</v>
      </c>
      <c r="T539" s="44">
        <f>IF(P539&lt;12,0,+SMALL(D539:N539,4))</f>
        <v>0</v>
      </c>
      <c r="U539" s="44">
        <f>O539-Q539-R539-S539</f>
        <v>17</v>
      </c>
      <c r="V539" s="44">
        <f>+IF(+COUNT(D539:N539)&gt;0,RANK(U539,$U$471:$U$555,0),"")</f>
        <v>69</v>
      </c>
      <c r="W539" s="45" t="str">
        <f>IF((OR(P539&gt;7,X539="C")),1," ")</f>
        <v> </v>
      </c>
      <c r="X539" s="43" t="s">
        <v>7</v>
      </c>
    </row>
    <row r="540" spans="1:24" ht="15">
      <c r="A540" s="98" t="s">
        <v>433</v>
      </c>
      <c r="B540" s="103" t="s">
        <v>159</v>
      </c>
      <c r="C540" s="100" t="s">
        <v>160</v>
      </c>
      <c r="D540" s="101" t="s">
        <v>7</v>
      </c>
      <c r="E540" s="102" t="s">
        <v>7</v>
      </c>
      <c r="F540" s="43" t="s">
        <v>7</v>
      </c>
      <c r="G540" s="43">
        <v>17</v>
      </c>
      <c r="H540" s="43" t="s">
        <v>7</v>
      </c>
      <c r="I540" s="43" t="s">
        <v>7</v>
      </c>
      <c r="J540" s="43" t="s">
        <v>7</v>
      </c>
      <c r="K540" s="43" t="s">
        <v>7</v>
      </c>
      <c r="L540" s="43" t="s">
        <v>7</v>
      </c>
      <c r="M540" s="43" t="s">
        <v>7</v>
      </c>
      <c r="N540" s="43" t="s">
        <v>7</v>
      </c>
      <c r="O540" s="46">
        <f>SUM(D540:N540)</f>
        <v>17</v>
      </c>
      <c r="P540" s="44">
        <f>COUNT(D540:N540)</f>
        <v>1</v>
      </c>
      <c r="Q540" s="44">
        <f>IF(P540&lt;9,0,+SMALL(D540:N540,1))</f>
        <v>0</v>
      </c>
      <c r="R540" s="44">
        <f>IF(P540&lt;10,0,+SMALL(D540:N540,2))</f>
        <v>0</v>
      </c>
      <c r="S540" s="44">
        <f>IF(P540&lt;11,0,+SMALL(D540:N540,3))</f>
        <v>0</v>
      </c>
      <c r="T540" s="44">
        <f>IF(P540&lt;12,0,+SMALL(D540:N540,4))</f>
        <v>0</v>
      </c>
      <c r="U540" s="44">
        <f>O540-Q540-R540-S540</f>
        <v>17</v>
      </c>
      <c r="V540" s="44">
        <f>+IF(+COUNT(D540:N540)&gt;0,RANK(U540,$U$471:$U$555,0),"")</f>
        <v>69</v>
      </c>
      <c r="W540" s="45" t="str">
        <f>IF((OR(P540&gt;7,X540="C")),1," ")</f>
        <v> </v>
      </c>
      <c r="X540" s="43" t="s">
        <v>7</v>
      </c>
    </row>
    <row r="541" spans="1:24" ht="15">
      <c r="A541" s="98" t="s">
        <v>434</v>
      </c>
      <c r="B541" s="103" t="s">
        <v>275</v>
      </c>
      <c r="C541" s="100" t="s">
        <v>124</v>
      </c>
      <c r="D541" s="101">
        <v>0</v>
      </c>
      <c r="E541" s="102" t="s">
        <v>7</v>
      </c>
      <c r="F541" s="43" t="s">
        <v>7</v>
      </c>
      <c r="G541" s="43" t="s">
        <v>7</v>
      </c>
      <c r="H541" s="43" t="s">
        <v>7</v>
      </c>
      <c r="I541" s="43" t="s">
        <v>7</v>
      </c>
      <c r="J541" s="43" t="s">
        <v>7</v>
      </c>
      <c r="K541" s="43" t="s">
        <v>7</v>
      </c>
      <c r="L541" s="43" t="s">
        <v>7</v>
      </c>
      <c r="M541" s="43" t="s">
        <v>7</v>
      </c>
      <c r="N541" s="43" t="s">
        <v>7</v>
      </c>
      <c r="O541" s="46">
        <f>SUM(D541:N541)</f>
        <v>0</v>
      </c>
      <c r="P541" s="44">
        <f>COUNT(D541:N541)</f>
        <v>1</v>
      </c>
      <c r="Q541" s="44">
        <f>IF(P541&lt;9,0,+SMALL(D541:N541,1))</f>
        <v>0</v>
      </c>
      <c r="R541" s="44">
        <f>IF(P541&lt;10,0,+SMALL(D541:N541,2))</f>
        <v>0</v>
      </c>
      <c r="S541" s="44">
        <f>IF(P541&lt;11,0,+SMALL(D541:N541,3))</f>
        <v>0</v>
      </c>
      <c r="T541" s="44">
        <f>IF(P541&lt;12,0,+SMALL(D541:N541,4))</f>
        <v>0</v>
      </c>
      <c r="U541" s="44">
        <f>O541-Q541-R541-S541</f>
        <v>0</v>
      </c>
      <c r="V541" s="44">
        <f>+IF(+COUNT(D541:N541)&gt;0,RANK(U541,$U$471:$U$555,0),"")</f>
        <v>71</v>
      </c>
      <c r="W541" s="45" t="str">
        <f>IF((OR(P541&gt;7,X541="C")),1," ")</f>
        <v> </v>
      </c>
      <c r="X541" s="43" t="s">
        <v>7</v>
      </c>
    </row>
    <row r="542" spans="1:24" ht="15">
      <c r="A542" s="98" t="s">
        <v>435</v>
      </c>
      <c r="B542" s="103" t="s">
        <v>146</v>
      </c>
      <c r="C542" s="100" t="s">
        <v>110</v>
      </c>
      <c r="D542" s="101" t="s">
        <v>7</v>
      </c>
      <c r="E542" s="102" t="s">
        <v>7</v>
      </c>
      <c r="F542" s="43" t="s">
        <v>7</v>
      </c>
      <c r="G542" s="43" t="s">
        <v>7</v>
      </c>
      <c r="H542" s="43" t="s">
        <v>7</v>
      </c>
      <c r="I542" s="43" t="s">
        <v>7</v>
      </c>
      <c r="J542" s="43" t="s">
        <v>7</v>
      </c>
      <c r="K542" s="43" t="s">
        <v>7</v>
      </c>
      <c r="L542" s="43" t="s">
        <v>7</v>
      </c>
      <c r="M542" s="43" t="s">
        <v>7</v>
      </c>
      <c r="N542" s="43" t="s">
        <v>7</v>
      </c>
      <c r="O542" s="46">
        <f>SUM(D542:N542)</f>
        <v>0</v>
      </c>
      <c r="P542" s="44">
        <f>COUNT(D542:N542)</f>
        <v>0</v>
      </c>
      <c r="Q542" s="44">
        <f>IF(P542&lt;9,0,+SMALL(D542:N542,1))</f>
        <v>0</v>
      </c>
      <c r="R542" s="44">
        <f>IF(P542&lt;10,0,+SMALL(D542:N542,2))</f>
        <v>0</v>
      </c>
      <c r="S542" s="44">
        <f>IF(P542&lt;11,0,+SMALL(D542:N542,3))</f>
        <v>0</v>
      </c>
      <c r="T542" s="44">
        <f>IF(P542&lt;12,0,+SMALL(D542:N542,4))</f>
        <v>0</v>
      </c>
      <c r="U542" s="44">
        <f>O542-Q542-R542-S542</f>
        <v>0</v>
      </c>
      <c r="V542" s="44">
        <f>+IF(+COUNT(D542:N542)&gt;0,RANK(U542,$U$471:$U$555,0),"")</f>
      </c>
      <c r="W542" s="45" t="str">
        <f>IF((OR(P542&gt;7,X542="C")),1," ")</f>
        <v> </v>
      </c>
      <c r="X542" s="43" t="s">
        <v>7</v>
      </c>
    </row>
    <row r="543" spans="1:24" ht="15">
      <c r="A543" s="98" t="s">
        <v>436</v>
      </c>
      <c r="B543" s="103" t="s">
        <v>137</v>
      </c>
      <c r="C543" s="100" t="s">
        <v>68</v>
      </c>
      <c r="D543" s="101" t="s">
        <v>7</v>
      </c>
      <c r="E543" s="102" t="s">
        <v>7</v>
      </c>
      <c r="F543" s="43" t="s">
        <v>7</v>
      </c>
      <c r="G543" s="43" t="s">
        <v>7</v>
      </c>
      <c r="H543" s="43" t="s">
        <v>7</v>
      </c>
      <c r="I543" s="43" t="s">
        <v>7</v>
      </c>
      <c r="J543" s="43" t="s">
        <v>7</v>
      </c>
      <c r="K543" s="43" t="s">
        <v>7</v>
      </c>
      <c r="L543" s="43" t="s">
        <v>7</v>
      </c>
      <c r="M543" s="43" t="s">
        <v>7</v>
      </c>
      <c r="N543" s="43" t="s">
        <v>7</v>
      </c>
      <c r="O543" s="46">
        <f>SUM(D543:N543)</f>
        <v>0</v>
      </c>
      <c r="P543" s="44">
        <f>COUNT(D543:N543)</f>
        <v>0</v>
      </c>
      <c r="Q543" s="44">
        <f>IF(P543&lt;9,0,+SMALL(D543:N543,1))</f>
        <v>0</v>
      </c>
      <c r="R543" s="44">
        <f>IF(P543&lt;10,0,+SMALL(D543:N543,2))</f>
        <v>0</v>
      </c>
      <c r="S543" s="44">
        <f>IF(P543&lt;11,0,+SMALL(D543:N543,3))</f>
        <v>0</v>
      </c>
      <c r="T543" s="44">
        <f>IF(P543&lt;12,0,+SMALL(D543:N543,4))</f>
        <v>0</v>
      </c>
      <c r="U543" s="44">
        <f>O543-Q543-R543-S543</f>
        <v>0</v>
      </c>
      <c r="V543" s="44">
        <f>+IF(+COUNT(D543:N543)&gt;0,RANK(U543,$U$471:$U$555,0),"")</f>
      </c>
      <c r="W543" s="45" t="str">
        <f>IF((OR(P543&gt;7,X543="C")),1," ")</f>
        <v> </v>
      </c>
      <c r="X543" s="43" t="s">
        <v>7</v>
      </c>
    </row>
    <row r="544" spans="1:24" ht="15">
      <c r="A544" s="98" t="s">
        <v>437</v>
      </c>
      <c r="B544" s="103" t="s">
        <v>206</v>
      </c>
      <c r="C544" s="100" t="s">
        <v>103</v>
      </c>
      <c r="D544" s="101" t="s">
        <v>7</v>
      </c>
      <c r="E544" s="102" t="s">
        <v>7</v>
      </c>
      <c r="F544" s="43" t="s">
        <v>7</v>
      </c>
      <c r="G544" s="43" t="s">
        <v>7</v>
      </c>
      <c r="H544" s="43" t="s">
        <v>7</v>
      </c>
      <c r="I544" s="43" t="s">
        <v>7</v>
      </c>
      <c r="J544" s="43" t="s">
        <v>7</v>
      </c>
      <c r="K544" s="43" t="s">
        <v>7</v>
      </c>
      <c r="L544" s="43" t="s">
        <v>7</v>
      </c>
      <c r="M544" s="43" t="s">
        <v>7</v>
      </c>
      <c r="N544" s="43" t="s">
        <v>7</v>
      </c>
      <c r="O544" s="46">
        <f>SUM(D544:N544)</f>
        <v>0</v>
      </c>
      <c r="P544" s="44">
        <f>COUNT(D544:N544)</f>
        <v>0</v>
      </c>
      <c r="Q544" s="44">
        <f>IF(P544&lt;9,0,+SMALL(D544:N544,1))</f>
        <v>0</v>
      </c>
      <c r="R544" s="44">
        <f>IF(P544&lt;10,0,+SMALL(D544:N544,2))</f>
        <v>0</v>
      </c>
      <c r="S544" s="44">
        <f>IF(P544&lt;11,0,+SMALL(D544:N544,3))</f>
        <v>0</v>
      </c>
      <c r="T544" s="44">
        <f>IF(P544&lt;12,0,+SMALL(D544:N544,4))</f>
        <v>0</v>
      </c>
      <c r="U544" s="44">
        <f>O544-Q544-R544-S544</f>
        <v>0</v>
      </c>
      <c r="V544" s="44">
        <f>+IF(+COUNT(D544:N544)&gt;0,RANK(U544,$U$471:$U$555,0),"")</f>
      </c>
      <c r="W544" s="45" t="str">
        <f>IF((OR(P544&gt;7,X544="C")),1," ")</f>
        <v> </v>
      </c>
      <c r="X544" s="43" t="s">
        <v>7</v>
      </c>
    </row>
    <row r="545" spans="1:24" ht="15">
      <c r="A545" s="98" t="s">
        <v>438</v>
      </c>
      <c r="B545" s="103" t="s">
        <v>224</v>
      </c>
      <c r="C545" s="100" t="s">
        <v>43</v>
      </c>
      <c r="D545" s="101" t="s">
        <v>7</v>
      </c>
      <c r="E545" s="102" t="s">
        <v>7</v>
      </c>
      <c r="F545" s="43" t="s">
        <v>7</v>
      </c>
      <c r="G545" s="43" t="s">
        <v>7</v>
      </c>
      <c r="H545" s="43" t="s">
        <v>7</v>
      </c>
      <c r="I545" s="43" t="s">
        <v>7</v>
      </c>
      <c r="J545" s="43" t="s">
        <v>7</v>
      </c>
      <c r="K545" s="43" t="s">
        <v>7</v>
      </c>
      <c r="L545" s="43" t="s">
        <v>7</v>
      </c>
      <c r="M545" s="43" t="s">
        <v>7</v>
      </c>
      <c r="N545" s="43" t="s">
        <v>7</v>
      </c>
      <c r="O545" s="46">
        <f>SUM(D545:N545)</f>
        <v>0</v>
      </c>
      <c r="P545" s="44">
        <f>COUNT(D545:N545)</f>
        <v>0</v>
      </c>
      <c r="Q545" s="44">
        <f>IF(P545&lt;9,0,+SMALL(D545:N545,1))</f>
        <v>0</v>
      </c>
      <c r="R545" s="44">
        <f>IF(P545&lt;10,0,+SMALL(D545:N545,2))</f>
        <v>0</v>
      </c>
      <c r="S545" s="44">
        <f>IF(P545&lt;11,0,+SMALL(D545:N545,3))</f>
        <v>0</v>
      </c>
      <c r="T545" s="44">
        <f>IF(P545&lt;12,0,+SMALL(D545:N545,4))</f>
        <v>0</v>
      </c>
      <c r="U545" s="44">
        <f>O545-Q545-R545-S545</f>
        <v>0</v>
      </c>
      <c r="V545" s="44">
        <f>+IF(+COUNT(D545:N545)&gt;0,RANK(U545,$U$471:$U$555,0),"")</f>
      </c>
      <c r="W545" s="45" t="str">
        <f>IF((OR(P545&gt;7,X545="C")),1," ")</f>
        <v> </v>
      </c>
      <c r="X545" s="43" t="s">
        <v>7</v>
      </c>
    </row>
    <row r="546" spans="1:24" ht="15">
      <c r="A546" s="98" t="s">
        <v>439</v>
      </c>
      <c r="B546" s="103" t="s">
        <v>193</v>
      </c>
      <c r="C546" s="100" t="s">
        <v>301</v>
      </c>
      <c r="D546" s="101" t="s">
        <v>7</v>
      </c>
      <c r="E546" s="102" t="s">
        <v>7</v>
      </c>
      <c r="F546" s="43" t="s">
        <v>7</v>
      </c>
      <c r="G546" s="43" t="s">
        <v>7</v>
      </c>
      <c r="H546" s="43" t="s">
        <v>7</v>
      </c>
      <c r="I546" s="43" t="s">
        <v>7</v>
      </c>
      <c r="J546" s="43" t="s">
        <v>7</v>
      </c>
      <c r="K546" s="43" t="s">
        <v>7</v>
      </c>
      <c r="L546" s="43" t="s">
        <v>7</v>
      </c>
      <c r="M546" s="43" t="s">
        <v>7</v>
      </c>
      <c r="N546" s="43" t="s">
        <v>7</v>
      </c>
      <c r="O546" s="46">
        <f>SUM(D546:N546)</f>
        <v>0</v>
      </c>
      <c r="P546" s="44">
        <f>COUNT(D546:N546)</f>
        <v>0</v>
      </c>
      <c r="Q546" s="44">
        <f>IF(P546&lt;9,0,+SMALL(D546:N546,1))</f>
        <v>0</v>
      </c>
      <c r="R546" s="44">
        <f>IF(P546&lt;10,0,+SMALL(D546:N546,2))</f>
        <v>0</v>
      </c>
      <c r="S546" s="44">
        <f>IF(P546&lt;11,0,+SMALL(D546:N546,3))</f>
        <v>0</v>
      </c>
      <c r="T546" s="44">
        <f>IF(P546&lt;12,0,+SMALL(D546:N546,4))</f>
        <v>0</v>
      </c>
      <c r="U546" s="44">
        <f>O546-Q546-R546-S546</f>
        <v>0</v>
      </c>
      <c r="V546" s="44">
        <f>+IF(+COUNT(D546:N546)&gt;0,RANK(U546,$U$471:$U$555,0),"")</f>
      </c>
      <c r="W546" s="45" t="str">
        <f>IF((OR(P546&gt;7,X546="C")),1," ")</f>
        <v> </v>
      </c>
      <c r="X546" s="43" t="s">
        <v>7</v>
      </c>
    </row>
    <row r="547" spans="1:24" ht="15">
      <c r="A547" s="98" t="s">
        <v>440</v>
      </c>
      <c r="B547" s="103" t="s">
        <v>137</v>
      </c>
      <c r="C547" s="100" t="s">
        <v>301</v>
      </c>
      <c r="D547" s="101" t="s">
        <v>7</v>
      </c>
      <c r="E547" s="102" t="s">
        <v>7</v>
      </c>
      <c r="F547" s="43" t="s">
        <v>7</v>
      </c>
      <c r="G547" s="43" t="s">
        <v>7</v>
      </c>
      <c r="H547" s="43" t="s">
        <v>7</v>
      </c>
      <c r="I547" s="43" t="s">
        <v>7</v>
      </c>
      <c r="J547" s="43" t="s">
        <v>7</v>
      </c>
      <c r="K547" s="43" t="s">
        <v>7</v>
      </c>
      <c r="L547" s="43" t="s">
        <v>7</v>
      </c>
      <c r="M547" s="43" t="s">
        <v>7</v>
      </c>
      <c r="N547" s="43" t="s">
        <v>7</v>
      </c>
      <c r="O547" s="51">
        <f>SUM(D547:N547)</f>
        <v>0</v>
      </c>
      <c r="P547" s="131">
        <f>COUNT(D547:N547)</f>
        <v>0</v>
      </c>
      <c r="Q547" s="44">
        <f>IF(P547&lt;9,0,+SMALL(D547:N547,1))</f>
        <v>0</v>
      </c>
      <c r="R547" s="44">
        <f>IF(P547&lt;10,0,+SMALL(D547:N547,2))</f>
        <v>0</v>
      </c>
      <c r="S547" s="44">
        <f>IF(P547&lt;11,0,+SMALL(D547:N547,3))</f>
        <v>0</v>
      </c>
      <c r="T547" s="44">
        <f>IF(P547&lt;12,0,+SMALL(D547:N547,4))</f>
        <v>0</v>
      </c>
      <c r="U547" s="44">
        <f>O547-Q547-R547-S547</f>
        <v>0</v>
      </c>
      <c r="V547" s="44">
        <f>+IF(+COUNT(D547:N547)&gt;0,RANK(U547,$U$471:$U$555,0),"")</f>
      </c>
      <c r="W547" s="45" t="str">
        <f>IF((OR(P547&gt;7,X547="C")),1," ")</f>
        <v> </v>
      </c>
      <c r="X547" s="43" t="s">
        <v>7</v>
      </c>
    </row>
    <row r="548" spans="1:24" ht="15">
      <c r="A548" s="98" t="s">
        <v>441</v>
      </c>
      <c r="B548" s="103" t="s">
        <v>174</v>
      </c>
      <c r="C548" s="100" t="s">
        <v>86</v>
      </c>
      <c r="D548" s="101" t="s">
        <v>7</v>
      </c>
      <c r="E548" s="102" t="s">
        <v>7</v>
      </c>
      <c r="F548" s="43" t="s">
        <v>7</v>
      </c>
      <c r="G548" s="43" t="s">
        <v>7</v>
      </c>
      <c r="H548" s="43" t="s">
        <v>7</v>
      </c>
      <c r="I548" s="43" t="s">
        <v>7</v>
      </c>
      <c r="J548" s="43" t="s">
        <v>7</v>
      </c>
      <c r="K548" s="43" t="s">
        <v>7</v>
      </c>
      <c r="L548" s="43" t="s">
        <v>7</v>
      </c>
      <c r="M548" s="43" t="s">
        <v>7</v>
      </c>
      <c r="N548" s="43" t="s">
        <v>7</v>
      </c>
      <c r="O548" s="132">
        <f>SUM(D548:N548)</f>
        <v>0</v>
      </c>
      <c r="P548" s="132">
        <f>COUNT(D548:N548)</f>
        <v>0</v>
      </c>
      <c r="Q548" s="44">
        <f>IF(P548&lt;9,0,+SMALL(D548:N548,1))</f>
        <v>0</v>
      </c>
      <c r="R548" s="44">
        <f>IF(P548&lt;10,0,+SMALL(D548:N548,2))</f>
        <v>0</v>
      </c>
      <c r="S548" s="44">
        <f>IF(P548&lt;11,0,+SMALL(D548:N548,3))</f>
        <v>0</v>
      </c>
      <c r="T548" s="44">
        <f>IF(P548&lt;12,0,+SMALL(D548:N548,4))</f>
        <v>0</v>
      </c>
      <c r="U548" s="44">
        <f>O548-Q548-R548-S548</f>
        <v>0</v>
      </c>
      <c r="V548" s="44">
        <f>+IF(+COUNT(D548:N548)&gt;0,RANK(U548,$U$471:$U$555,0),"")</f>
      </c>
      <c r="W548" s="45" t="str">
        <f>IF((OR(P548&gt;7,X548="C")),1," ")</f>
        <v> </v>
      </c>
      <c r="X548" s="43" t="s">
        <v>7</v>
      </c>
    </row>
    <row r="549" spans="1:24" ht="15">
      <c r="A549" s="98" t="s">
        <v>442</v>
      </c>
      <c r="B549" s="103" t="s">
        <v>135</v>
      </c>
      <c r="C549" s="100" t="s">
        <v>83</v>
      </c>
      <c r="D549" s="101" t="s">
        <v>7</v>
      </c>
      <c r="E549" s="102" t="s">
        <v>7</v>
      </c>
      <c r="F549" s="43" t="s">
        <v>7</v>
      </c>
      <c r="G549" s="43" t="s">
        <v>7</v>
      </c>
      <c r="H549" s="43" t="s">
        <v>7</v>
      </c>
      <c r="I549" s="43" t="s">
        <v>7</v>
      </c>
      <c r="J549" s="43" t="s">
        <v>7</v>
      </c>
      <c r="K549" s="43" t="s">
        <v>7</v>
      </c>
      <c r="L549" s="43" t="s">
        <v>7</v>
      </c>
      <c r="M549" s="43" t="s">
        <v>7</v>
      </c>
      <c r="N549" s="43" t="s">
        <v>7</v>
      </c>
      <c r="O549" s="132">
        <f>SUM(D549:N549)</f>
        <v>0</v>
      </c>
      <c r="P549" s="132">
        <f>COUNT(D549:N549)</f>
        <v>0</v>
      </c>
      <c r="Q549" s="44">
        <f>IF(P549&lt;9,0,+SMALL(D549:N549,1))</f>
        <v>0</v>
      </c>
      <c r="R549" s="44">
        <f>IF(P549&lt;10,0,+SMALL(D549:N549,2))</f>
        <v>0</v>
      </c>
      <c r="S549" s="44">
        <f>IF(P549&lt;11,0,+SMALL(D549:N549,3))</f>
        <v>0</v>
      </c>
      <c r="T549" s="44">
        <f>IF(P549&lt;12,0,+SMALL(D549:N549,4))</f>
        <v>0</v>
      </c>
      <c r="U549" s="44">
        <f>O549-Q549-R549-S549</f>
        <v>0</v>
      </c>
      <c r="V549" s="44">
        <f>+IF(+COUNT(D549:N549)&gt;0,RANK(U549,$U$471:$U$555,0),"")</f>
      </c>
      <c r="W549" s="45" t="str">
        <f>IF((OR(P549&gt;7,X549="C")),1," ")</f>
        <v> </v>
      </c>
      <c r="X549" s="43" t="s">
        <v>7</v>
      </c>
    </row>
    <row r="550" spans="1:24" ht="15">
      <c r="A550" s="98" t="s">
        <v>443</v>
      </c>
      <c r="B550" s="103" t="s">
        <v>238</v>
      </c>
      <c r="C550" s="100" t="s">
        <v>124</v>
      </c>
      <c r="D550" s="101" t="s">
        <v>7</v>
      </c>
      <c r="E550" s="102" t="s">
        <v>7</v>
      </c>
      <c r="F550" s="43" t="s">
        <v>7</v>
      </c>
      <c r="G550" s="43" t="s">
        <v>7</v>
      </c>
      <c r="H550" s="43" t="s">
        <v>7</v>
      </c>
      <c r="I550" s="43" t="s">
        <v>7</v>
      </c>
      <c r="J550" s="43" t="s">
        <v>7</v>
      </c>
      <c r="K550" s="43" t="s">
        <v>7</v>
      </c>
      <c r="L550" s="43" t="s">
        <v>7</v>
      </c>
      <c r="M550" s="43" t="s">
        <v>7</v>
      </c>
      <c r="N550" s="43" t="s">
        <v>7</v>
      </c>
      <c r="O550" s="132">
        <f>SUM(D550:N550)</f>
        <v>0</v>
      </c>
      <c r="P550" s="132">
        <f>COUNT(D550:N550)</f>
        <v>0</v>
      </c>
      <c r="Q550" s="44">
        <f>IF(P550&lt;9,0,+SMALL(D550:N550,1))</f>
        <v>0</v>
      </c>
      <c r="R550" s="44">
        <f>IF(P550&lt;10,0,+SMALL(D550:N550,2))</f>
        <v>0</v>
      </c>
      <c r="S550" s="44">
        <f>IF(P550&lt;11,0,+SMALL(D550:N550,3))</f>
        <v>0</v>
      </c>
      <c r="T550" s="44">
        <f>IF(P550&lt;12,0,+SMALL(D550:N550,4))</f>
        <v>0</v>
      </c>
      <c r="U550" s="44">
        <f>O550-Q550-R550-S550</f>
        <v>0</v>
      </c>
      <c r="V550" s="44">
        <f>+IF(+COUNT(D550:N550)&gt;0,RANK(U550,$U$471:$U$555,0),"")</f>
      </c>
      <c r="W550" s="45" t="str">
        <f>IF((OR(P550&gt;7,X550="C")),1," ")</f>
        <v> </v>
      </c>
      <c r="X550" s="43" t="s">
        <v>7</v>
      </c>
    </row>
    <row r="551" spans="1:24" ht="15">
      <c r="A551" s="108" t="s">
        <v>7</v>
      </c>
      <c r="B551" s="108" t="s">
        <v>7</v>
      </c>
      <c r="C551" s="108" t="s">
        <v>7</v>
      </c>
      <c r="D551" s="101" t="s">
        <v>7</v>
      </c>
      <c r="E551" s="102" t="s">
        <v>7</v>
      </c>
      <c r="F551" s="43" t="s">
        <v>7</v>
      </c>
      <c r="G551" s="43" t="s">
        <v>7</v>
      </c>
      <c r="H551" s="43" t="s">
        <v>7</v>
      </c>
      <c r="I551" s="43" t="s">
        <v>7</v>
      </c>
      <c r="J551" s="43" t="s">
        <v>7</v>
      </c>
      <c r="K551" s="43" t="s">
        <v>7</v>
      </c>
      <c r="L551" s="43" t="s">
        <v>7</v>
      </c>
      <c r="M551" s="43" t="s">
        <v>7</v>
      </c>
      <c r="N551" s="43" t="s">
        <v>7</v>
      </c>
      <c r="O551" s="46" t="s">
        <v>7</v>
      </c>
      <c r="P551" s="46" t="s">
        <v>7</v>
      </c>
      <c r="Q551" s="46" t="s">
        <v>7</v>
      </c>
      <c r="R551" s="46" t="s">
        <v>7</v>
      </c>
      <c r="S551" s="46" t="s">
        <v>7</v>
      </c>
      <c r="T551" s="46" t="s">
        <v>7</v>
      </c>
      <c r="U551" s="44" t="s">
        <v>7</v>
      </c>
      <c r="V551" s="44">
        <f>+IF(+COUNT(D551:N551)&gt;0,RANK(U551,$U$471:$U$555,0),"")</f>
      </c>
      <c r="W551" s="45"/>
      <c r="X551" s="43" t="s">
        <v>7</v>
      </c>
    </row>
    <row r="552" spans="1:24" ht="15">
      <c r="A552" s="108" t="s">
        <v>7</v>
      </c>
      <c r="B552" s="108" t="s">
        <v>7</v>
      </c>
      <c r="C552" s="108" t="s">
        <v>7</v>
      </c>
      <c r="D552" s="101" t="s">
        <v>7</v>
      </c>
      <c r="E552" s="102" t="s">
        <v>7</v>
      </c>
      <c r="F552" s="43" t="s">
        <v>7</v>
      </c>
      <c r="G552" s="43" t="s">
        <v>7</v>
      </c>
      <c r="H552" s="43" t="s">
        <v>7</v>
      </c>
      <c r="I552" s="43" t="s">
        <v>7</v>
      </c>
      <c r="J552" s="43" t="s">
        <v>7</v>
      </c>
      <c r="K552" s="43" t="s">
        <v>7</v>
      </c>
      <c r="L552" s="43" t="s">
        <v>7</v>
      </c>
      <c r="M552" s="43" t="s">
        <v>7</v>
      </c>
      <c r="N552" s="43" t="s">
        <v>7</v>
      </c>
      <c r="O552" s="46" t="s">
        <v>7</v>
      </c>
      <c r="P552" s="46" t="s">
        <v>7</v>
      </c>
      <c r="Q552" s="46" t="s">
        <v>7</v>
      </c>
      <c r="R552" s="46" t="s">
        <v>7</v>
      </c>
      <c r="S552" s="46" t="s">
        <v>7</v>
      </c>
      <c r="T552" s="46" t="s">
        <v>7</v>
      </c>
      <c r="U552" s="44" t="s">
        <v>7</v>
      </c>
      <c r="V552" s="44">
        <f>+IF(+COUNT(D552:N552)&gt;0,RANK(U552,$U$471:$U$555,0),"")</f>
      </c>
      <c r="W552" s="45"/>
      <c r="X552" s="43" t="s">
        <v>7</v>
      </c>
    </row>
    <row r="553" spans="1:24" ht="15">
      <c r="A553" s="108" t="s">
        <v>7</v>
      </c>
      <c r="B553" s="108" t="s">
        <v>7</v>
      </c>
      <c r="C553" s="108" t="s">
        <v>7</v>
      </c>
      <c r="D553" s="101" t="s">
        <v>7</v>
      </c>
      <c r="E553" s="102" t="s">
        <v>7</v>
      </c>
      <c r="F553" s="43" t="s">
        <v>7</v>
      </c>
      <c r="G553" s="43" t="s">
        <v>7</v>
      </c>
      <c r="H553" s="43" t="s">
        <v>7</v>
      </c>
      <c r="I553" s="43" t="s">
        <v>7</v>
      </c>
      <c r="J553" s="43" t="s">
        <v>7</v>
      </c>
      <c r="K553" s="43" t="s">
        <v>7</v>
      </c>
      <c r="L553" s="43" t="s">
        <v>7</v>
      </c>
      <c r="M553" s="43" t="s">
        <v>7</v>
      </c>
      <c r="N553" s="43" t="s">
        <v>7</v>
      </c>
      <c r="O553" s="46" t="s">
        <v>7</v>
      </c>
      <c r="P553" s="46" t="s">
        <v>7</v>
      </c>
      <c r="Q553" s="46" t="s">
        <v>7</v>
      </c>
      <c r="R553" s="46" t="s">
        <v>7</v>
      </c>
      <c r="S553" s="46" t="s">
        <v>7</v>
      </c>
      <c r="T553" s="46" t="s">
        <v>7</v>
      </c>
      <c r="U553" s="44" t="s">
        <v>7</v>
      </c>
      <c r="V553" s="44">
        <f>+IF(+COUNT(D553:N553)&gt;0,RANK(U553,$U$471:$U$555,0),"")</f>
      </c>
      <c r="W553" s="45"/>
      <c r="X553" s="43" t="s">
        <v>7</v>
      </c>
    </row>
    <row r="554" spans="1:24" ht="15">
      <c r="A554" s="108" t="s">
        <v>7</v>
      </c>
      <c r="B554" s="108" t="s">
        <v>7</v>
      </c>
      <c r="C554" s="108" t="s">
        <v>7</v>
      </c>
      <c r="D554" s="101" t="s">
        <v>7</v>
      </c>
      <c r="E554" s="102" t="s">
        <v>7</v>
      </c>
      <c r="F554" s="43" t="s">
        <v>7</v>
      </c>
      <c r="G554" s="43" t="s">
        <v>7</v>
      </c>
      <c r="H554" s="43" t="s">
        <v>7</v>
      </c>
      <c r="I554" s="43" t="s">
        <v>7</v>
      </c>
      <c r="J554" s="43" t="s">
        <v>7</v>
      </c>
      <c r="K554" s="43" t="s">
        <v>7</v>
      </c>
      <c r="L554" s="43" t="s">
        <v>7</v>
      </c>
      <c r="M554" s="43" t="s">
        <v>7</v>
      </c>
      <c r="N554" s="43" t="s">
        <v>7</v>
      </c>
      <c r="O554" s="46" t="s">
        <v>7</v>
      </c>
      <c r="P554" s="46" t="s">
        <v>7</v>
      </c>
      <c r="Q554" s="46" t="s">
        <v>7</v>
      </c>
      <c r="R554" s="46" t="s">
        <v>7</v>
      </c>
      <c r="S554" s="46" t="s">
        <v>7</v>
      </c>
      <c r="T554" s="46" t="s">
        <v>7</v>
      </c>
      <c r="U554" s="44" t="s">
        <v>7</v>
      </c>
      <c r="V554" s="44">
        <f>+IF(+COUNT(D554:N554)&gt;0,RANK(U554,$U$471:$U$555,0),"")</f>
      </c>
      <c r="W554" s="45"/>
      <c r="X554" s="43" t="s">
        <v>7</v>
      </c>
    </row>
    <row r="555" spans="1:24" ht="15">
      <c r="A555" s="116" t="s">
        <v>7</v>
      </c>
      <c r="B555" s="116" t="s">
        <v>7</v>
      </c>
      <c r="C555" s="116" t="s">
        <v>7</v>
      </c>
      <c r="D555" s="117" t="s">
        <v>7</v>
      </c>
      <c r="E555" s="43" t="s">
        <v>7</v>
      </c>
      <c r="F555" s="43" t="s">
        <v>7</v>
      </c>
      <c r="G555" s="43" t="s">
        <v>7</v>
      </c>
      <c r="H555" s="43" t="s">
        <v>7</v>
      </c>
      <c r="I555" s="43" t="s">
        <v>7</v>
      </c>
      <c r="J555" s="43" t="s">
        <v>7</v>
      </c>
      <c r="K555" s="43" t="s">
        <v>7</v>
      </c>
      <c r="L555" s="43" t="s">
        <v>7</v>
      </c>
      <c r="M555" s="43" t="s">
        <v>7</v>
      </c>
      <c r="N555" s="43" t="s">
        <v>7</v>
      </c>
      <c r="O555" s="46" t="s">
        <v>7</v>
      </c>
      <c r="P555" s="46" t="s">
        <v>7</v>
      </c>
      <c r="Q555" s="46" t="s">
        <v>7</v>
      </c>
      <c r="R555" s="46" t="s">
        <v>7</v>
      </c>
      <c r="S555" s="46" t="s">
        <v>7</v>
      </c>
      <c r="T555" s="46" t="s">
        <v>7</v>
      </c>
      <c r="U555" s="44" t="s">
        <v>7</v>
      </c>
      <c r="V555" s="44">
        <f>+IF(+COUNT(D555:N555)&gt;0,RANK(U555,$U$471:$U$555,0),"")</f>
      </c>
      <c r="W555" s="45"/>
      <c r="X555" s="43" t="s">
        <v>7</v>
      </c>
    </row>
    <row r="556" spans="1:24" ht="18">
      <c r="A556" s="50">
        <f>COUNTIF($A$471:$A$555,"&gt;&lt;")</f>
        <v>80</v>
      </c>
      <c r="B556" s="50">
        <f>COUNTIF($A$471:$A$555,"&gt;&lt;")</f>
        <v>80</v>
      </c>
      <c r="C556" s="50">
        <f>COUNTIF($A$471:$A$555,"&gt;&lt;")</f>
        <v>80</v>
      </c>
      <c r="D556" s="50">
        <f aca="true" t="shared" si="16" ref="D556:N556">COUNTIF(D$471:D$555,"=0")+COUNTIF(D$471:D$555,"&gt;0")</f>
        <v>41</v>
      </c>
      <c r="E556" s="50">
        <f t="shared" si="16"/>
        <v>40</v>
      </c>
      <c r="F556" s="50">
        <f t="shared" si="16"/>
        <v>48</v>
      </c>
      <c r="G556" s="50">
        <f t="shared" si="16"/>
        <v>43</v>
      </c>
      <c r="H556" s="50">
        <f t="shared" si="16"/>
        <v>40</v>
      </c>
      <c r="I556" s="50">
        <f t="shared" si="16"/>
        <v>41</v>
      </c>
      <c r="J556" s="50">
        <f t="shared" si="16"/>
        <v>28</v>
      </c>
      <c r="K556" s="50">
        <f t="shared" si="16"/>
        <v>25</v>
      </c>
      <c r="L556" s="50">
        <f t="shared" si="16"/>
        <v>27</v>
      </c>
      <c r="M556" s="50">
        <f t="shared" si="16"/>
        <v>17</v>
      </c>
      <c r="N556" s="50">
        <f t="shared" si="16"/>
        <v>0</v>
      </c>
      <c r="O556" s="61"/>
      <c r="P556" s="61"/>
      <c r="Q556" s="61"/>
      <c r="R556" s="61"/>
      <c r="S556" s="61"/>
      <c r="T556" s="61"/>
      <c r="U556" s="61"/>
      <c r="V556" s="133" t="s">
        <v>7</v>
      </c>
      <c r="W556" s="54">
        <f>SUM(W549:W553)</f>
        <v>0</v>
      </c>
      <c r="X556" s="43" t="s">
        <v>7</v>
      </c>
    </row>
    <row r="557" spans="1:24" ht="18">
      <c r="A557" s="71"/>
      <c r="B557" s="71"/>
      <c r="C557" s="72"/>
      <c r="D557" s="58">
        <f aca="true" t="shared" si="17" ref="D557:N557">D556/$A556</f>
        <v>0.5125</v>
      </c>
      <c r="E557" s="58">
        <f t="shared" si="17"/>
        <v>0.5</v>
      </c>
      <c r="F557" s="58">
        <f t="shared" si="17"/>
        <v>0.6</v>
      </c>
      <c r="G557" s="58">
        <f t="shared" si="17"/>
        <v>0.5375</v>
      </c>
      <c r="H557" s="58">
        <f t="shared" si="17"/>
        <v>0.5</v>
      </c>
      <c r="I557" s="58">
        <f t="shared" si="17"/>
        <v>0.5125</v>
      </c>
      <c r="J557" s="58">
        <f t="shared" si="17"/>
        <v>0.35</v>
      </c>
      <c r="K557" s="58">
        <f t="shared" si="17"/>
        <v>0.3125</v>
      </c>
      <c r="L557" s="58">
        <f t="shared" si="17"/>
        <v>0.3375</v>
      </c>
      <c r="M557" s="58">
        <f t="shared" si="17"/>
        <v>0.2125</v>
      </c>
      <c r="N557" s="58">
        <f t="shared" si="17"/>
        <v>0</v>
      </c>
      <c r="O557" s="61"/>
      <c r="P557" s="61"/>
      <c r="Q557" s="61"/>
      <c r="R557" s="61"/>
      <c r="S557" s="61"/>
      <c r="T557" s="61"/>
      <c r="U557" s="61"/>
      <c r="V557" s="133" t="s">
        <v>7</v>
      </c>
      <c r="W557" s="45"/>
      <c r="X557" s="43" t="s">
        <v>7</v>
      </c>
    </row>
    <row r="558" spans="4:24" ht="18">
      <c r="D558" s="23"/>
      <c r="G558" s="23"/>
      <c r="I558" s="23"/>
      <c r="M558" s="23"/>
      <c r="O558" s="61"/>
      <c r="P558" s="61"/>
      <c r="Q558" s="61"/>
      <c r="R558" s="61"/>
      <c r="S558" s="61"/>
      <c r="T558" s="61"/>
      <c r="U558" s="61"/>
      <c r="V558" s="133" t="s">
        <v>7</v>
      </c>
      <c r="W558" s="45"/>
      <c r="X558" s="43" t="s">
        <v>7</v>
      </c>
    </row>
    <row r="559" spans="1:24" ht="15">
      <c r="A559" s="134" t="s">
        <v>7</v>
      </c>
      <c r="B559" s="135" t="s">
        <v>7</v>
      </c>
      <c r="C559" s="136"/>
      <c r="D559" s="137"/>
      <c r="E559" s="137"/>
      <c r="F559" s="137"/>
      <c r="G559" s="137"/>
      <c r="H559" s="137" t="s">
        <v>444</v>
      </c>
      <c r="I559" s="101"/>
      <c r="J559" s="137"/>
      <c r="K559" s="137"/>
      <c r="L559" s="137"/>
      <c r="M559" s="137"/>
      <c r="N559" s="137"/>
      <c r="O559" s="3"/>
      <c r="P559" s="3"/>
      <c r="Q559" s="3"/>
      <c r="R559" s="3"/>
      <c r="S559" s="3"/>
      <c r="T559" s="3"/>
      <c r="U559" s="3"/>
      <c r="V559" s="3" t="s">
        <v>7</v>
      </c>
      <c r="W559" s="138" t="s">
        <v>7</v>
      </c>
      <c r="X559" s="43" t="s">
        <v>7</v>
      </c>
    </row>
    <row r="560" spans="1:24" ht="15">
      <c r="A560" s="139">
        <f>+A$556+A$466+A$380+A$296+A$258</f>
        <v>274</v>
      </c>
      <c r="B560" s="140" t="s">
        <v>445</v>
      </c>
      <c r="C560" s="141"/>
      <c r="D560" s="142">
        <f aca="true" t="shared" si="18" ref="D560:N560">+D$556+D$466+D$380+D$296+D$258+D565+D566+D567</f>
        <v>164</v>
      </c>
      <c r="E560" s="142">
        <f t="shared" si="18"/>
        <v>141</v>
      </c>
      <c r="F560" s="142">
        <f t="shared" si="18"/>
        <v>171</v>
      </c>
      <c r="G560" s="142">
        <f t="shared" si="18"/>
        <v>165</v>
      </c>
      <c r="H560" s="142">
        <f t="shared" si="18"/>
        <v>165</v>
      </c>
      <c r="I560" s="142">
        <f t="shared" si="18"/>
        <v>154</v>
      </c>
      <c r="J560" s="142">
        <f t="shared" si="18"/>
        <v>115</v>
      </c>
      <c r="K560" s="142">
        <f t="shared" si="18"/>
        <v>85</v>
      </c>
      <c r="L560" s="142">
        <f t="shared" si="18"/>
        <v>110</v>
      </c>
      <c r="M560" s="142">
        <f t="shared" si="18"/>
        <v>84</v>
      </c>
      <c r="N560" s="142">
        <f t="shared" si="18"/>
        <v>0</v>
      </c>
      <c r="O560" s="3"/>
      <c r="P560" s="3" t="s">
        <v>7</v>
      </c>
      <c r="Q560" s="3"/>
      <c r="R560" s="3"/>
      <c r="S560" s="3"/>
      <c r="T560" s="3"/>
      <c r="U560" s="3"/>
      <c r="V560" s="3"/>
      <c r="W560" s="45"/>
      <c r="X560" s="43" t="s">
        <v>7</v>
      </c>
    </row>
    <row r="561" spans="1:24" ht="15">
      <c r="A561" s="139" t="s">
        <v>446</v>
      </c>
      <c r="B561" s="140" t="s">
        <v>447</v>
      </c>
      <c r="C561" s="141"/>
      <c r="D561" s="143">
        <f aca="true" t="shared" si="19" ref="D561:N561">D560/$A560</f>
        <v>0.5985401459854015</v>
      </c>
      <c r="E561" s="143">
        <f t="shared" si="19"/>
        <v>0.5145985401459854</v>
      </c>
      <c r="F561" s="143">
        <f t="shared" si="19"/>
        <v>0.6240875912408759</v>
      </c>
      <c r="G561" s="143">
        <f t="shared" si="19"/>
        <v>0.6021897810218978</v>
      </c>
      <c r="H561" s="143">
        <f t="shared" si="19"/>
        <v>0.6021897810218978</v>
      </c>
      <c r="I561" s="143">
        <f t="shared" si="19"/>
        <v>0.5620437956204379</v>
      </c>
      <c r="J561" s="143">
        <f t="shared" si="19"/>
        <v>0.4197080291970803</v>
      </c>
      <c r="K561" s="143">
        <f t="shared" si="19"/>
        <v>0.3102189781021898</v>
      </c>
      <c r="L561" s="143">
        <f t="shared" si="19"/>
        <v>0.40145985401459855</v>
      </c>
      <c r="M561" s="143">
        <f t="shared" si="19"/>
        <v>0.30656934306569344</v>
      </c>
      <c r="N561" s="143">
        <f t="shared" si="19"/>
        <v>0</v>
      </c>
      <c r="V561" t="s">
        <v>7</v>
      </c>
      <c r="W561" s="45"/>
      <c r="X561" s="43" t="s">
        <v>7</v>
      </c>
    </row>
    <row r="562" spans="1:24" ht="74.25">
      <c r="A562" s="39" t="s">
        <v>15</v>
      </c>
      <c r="B562" s="39" t="s">
        <v>16</v>
      </c>
      <c r="C562" s="39" t="s">
        <v>17</v>
      </c>
      <c r="D562" s="40" t="s">
        <v>18</v>
      </c>
      <c r="E562" s="40" t="s">
        <v>19</v>
      </c>
      <c r="F562" s="40" t="s">
        <v>20</v>
      </c>
      <c r="G562" s="40" t="s">
        <v>21</v>
      </c>
      <c r="H562" s="40" t="s">
        <v>22</v>
      </c>
      <c r="I562" s="40" t="s">
        <v>23</v>
      </c>
      <c r="J562" s="40" t="s">
        <v>24</v>
      </c>
      <c r="K562" s="40" t="s">
        <v>25</v>
      </c>
      <c r="L562" s="40" t="s">
        <v>26</v>
      </c>
      <c r="M562" s="40" t="s">
        <v>27</v>
      </c>
      <c r="N562" s="40" t="s">
        <v>23</v>
      </c>
      <c r="O562" s="41" t="s">
        <v>7</v>
      </c>
      <c r="P562" s="41"/>
      <c r="Q562" s="41"/>
      <c r="R562" s="41"/>
      <c r="S562" s="41"/>
      <c r="T562" s="41"/>
      <c r="U562" s="41"/>
      <c r="V562" s="41"/>
      <c r="W562" s="45"/>
      <c r="X562" s="43" t="s">
        <v>7</v>
      </c>
    </row>
    <row r="563" spans="1:24" ht="15">
      <c r="A563" s="144"/>
      <c r="B563" s="144"/>
      <c r="C563" s="144"/>
      <c r="D563" s="145"/>
      <c r="E563" s="144"/>
      <c r="F563" s="146"/>
      <c r="G563" s="145"/>
      <c r="H563" s="144"/>
      <c r="I563" s="145"/>
      <c r="J563" s="144"/>
      <c r="K563" s="144"/>
      <c r="L563" s="144"/>
      <c r="M563" s="147"/>
      <c r="N563" s="148"/>
      <c r="W563" s="45"/>
      <c r="X563" s="43" t="s">
        <v>7</v>
      </c>
    </row>
    <row r="564" spans="1:24" ht="15.75" thickBot="1">
      <c r="A564" s="149">
        <f aca="true" t="shared" si="20" ref="A564:N564">+A$556+A$466+A$380+A$296+A$258</f>
        <v>274</v>
      </c>
      <c r="B564" s="149">
        <f t="shared" si="20"/>
        <v>274</v>
      </c>
      <c r="C564" s="149">
        <f t="shared" si="20"/>
        <v>274</v>
      </c>
      <c r="D564" s="149">
        <f t="shared" si="20"/>
        <v>160</v>
      </c>
      <c r="E564" s="149">
        <f t="shared" si="20"/>
        <v>140</v>
      </c>
      <c r="F564" s="149">
        <f t="shared" si="20"/>
        <v>165</v>
      </c>
      <c r="G564" s="149">
        <f t="shared" si="20"/>
        <v>158</v>
      </c>
      <c r="H564" s="149">
        <f t="shared" si="20"/>
        <v>161</v>
      </c>
      <c r="I564" s="149">
        <f t="shared" si="20"/>
        <v>150</v>
      </c>
      <c r="J564" s="149">
        <f t="shared" si="20"/>
        <v>112</v>
      </c>
      <c r="K564" s="149">
        <f t="shared" si="20"/>
        <v>84</v>
      </c>
      <c r="L564" s="149">
        <f t="shared" si="20"/>
        <v>107</v>
      </c>
      <c r="M564" s="149">
        <f t="shared" si="20"/>
        <v>81</v>
      </c>
      <c r="N564" s="149">
        <f t="shared" si="20"/>
        <v>0</v>
      </c>
      <c r="X564" s="43" t="s">
        <v>7</v>
      </c>
    </row>
    <row r="565" spans="1:24" ht="15.75" thickTop="1">
      <c r="A565" s="20"/>
      <c r="B565" s="84" t="s">
        <v>448</v>
      </c>
      <c r="C565" s="60" t="s">
        <v>449</v>
      </c>
      <c r="D565" s="3">
        <v>1</v>
      </c>
      <c r="E565" s="3">
        <v>0</v>
      </c>
      <c r="F565" s="3">
        <v>0</v>
      </c>
      <c r="G565" s="61">
        <v>6</v>
      </c>
      <c r="H565" s="3">
        <v>0</v>
      </c>
      <c r="I565" s="3">
        <v>2</v>
      </c>
      <c r="J565" s="3">
        <v>1</v>
      </c>
      <c r="K565" s="3">
        <v>0</v>
      </c>
      <c r="L565" s="3">
        <v>0</v>
      </c>
      <c r="M565" s="61">
        <v>0</v>
      </c>
      <c r="N565" s="3">
        <v>0</v>
      </c>
      <c r="X565" s="43" t="s">
        <v>7</v>
      </c>
    </row>
    <row r="566" spans="2:24" ht="15">
      <c r="B566" t="s">
        <v>450</v>
      </c>
      <c r="C566" s="60" t="s">
        <v>451</v>
      </c>
      <c r="D566" s="3">
        <v>0</v>
      </c>
      <c r="E566" s="3">
        <v>0</v>
      </c>
      <c r="F566" s="3">
        <v>4</v>
      </c>
      <c r="G566" s="61">
        <v>0</v>
      </c>
      <c r="H566" s="3">
        <v>2</v>
      </c>
      <c r="I566" s="3">
        <v>0</v>
      </c>
      <c r="J566" s="3">
        <v>0</v>
      </c>
      <c r="K566" s="3">
        <v>0</v>
      </c>
      <c r="L566" s="3">
        <v>0</v>
      </c>
      <c r="M566" s="61">
        <v>2</v>
      </c>
      <c r="N566" s="23"/>
      <c r="X566" s="43" t="s">
        <v>7</v>
      </c>
    </row>
    <row r="567" spans="1:24" ht="15">
      <c r="A567" s="20"/>
      <c r="B567" s="84" t="s">
        <v>452</v>
      </c>
      <c r="C567" s="60"/>
      <c r="D567" s="3">
        <v>3</v>
      </c>
      <c r="E567" s="3">
        <v>1</v>
      </c>
      <c r="F567" s="3">
        <v>2</v>
      </c>
      <c r="G567" s="61">
        <v>1</v>
      </c>
      <c r="H567" s="3">
        <v>2</v>
      </c>
      <c r="I567" s="3">
        <v>2</v>
      </c>
      <c r="J567" s="3">
        <v>2</v>
      </c>
      <c r="K567" s="3">
        <v>1</v>
      </c>
      <c r="L567" s="3">
        <v>3</v>
      </c>
      <c r="M567" s="61">
        <v>1</v>
      </c>
      <c r="N567" s="3">
        <v>0</v>
      </c>
      <c r="X567" s="43" t="s">
        <v>7</v>
      </c>
    </row>
    <row r="568" spans="11:24" ht="15">
      <c r="K568" t="s">
        <v>7</v>
      </c>
      <c r="X568" s="43" t="s">
        <v>7</v>
      </c>
    </row>
    <row r="569" ht="15">
      <c r="X569" s="43" t="s">
        <v>7</v>
      </c>
    </row>
    <row r="570" spans="1:24" ht="15">
      <c r="A570" s="150">
        <f ca="1">CELL("nomfichier")</f>
      </c>
      <c r="B570" s="20"/>
      <c r="C570" s="73"/>
      <c r="G570" s="23"/>
      <c r="M570" s="23"/>
      <c r="X570" s="43" t="s">
        <v>7</v>
      </c>
    </row>
    <row r="571" spans="1:24" ht="15">
      <c r="A571" s="20"/>
      <c r="B571" s="20"/>
      <c r="C571" s="73"/>
      <c r="G571" s="23"/>
      <c r="M571" s="23"/>
      <c r="X571" s="43" t="s">
        <v>7</v>
      </c>
    </row>
  </sheetData>
  <sheetProtection/>
  <conditionalFormatting sqref="D4:N4">
    <cfRule type="cellIs" priority="10" dxfId="6" operator="equal">
      <formula>1</formula>
    </cfRule>
  </conditionalFormatting>
  <conditionalFormatting sqref="P263:P295 P302:P379 P471:P555 O295 Q29:U43 P50:P127 P134:P215 Q244:U257 Q292:U295 Q549:T555 P223:P250 P8:P38 P385:P463 Q461:U465 Q367:U379 Q115:U127 Q207:U215">
    <cfRule type="cellIs" priority="9" dxfId="0" operator="between">
      <formula>8</formula>
      <formula>10</formula>
    </cfRule>
  </conditionalFormatting>
  <conditionalFormatting sqref="W296:W298 W377:W382 W258:W260 W549:W563 W462:W468">
    <cfRule type="containsText" priority="7" dxfId="1" operator="containsText" text="EXTERNE EXCLU">
      <formula>NOT(ISERROR(SEARCH("EXTERNE EXCLU",W258)))</formula>
    </cfRule>
    <cfRule type="containsText" priority="8" dxfId="6" operator="containsText" text="FINALISTE">
      <formula>NOT(ISERROR(SEARCH("FINALISTE",W258)))</formula>
    </cfRule>
  </conditionalFormatting>
  <conditionalFormatting sqref="W463">
    <cfRule type="cellIs" priority="6" dxfId="10" operator="equal">
      <formula>4</formula>
    </cfRule>
  </conditionalFormatting>
  <conditionalFormatting sqref="V375:V376">
    <cfRule type="cellIs" priority="5" dxfId="11" operator="equal">
      <formula>4</formula>
    </cfRule>
  </conditionalFormatting>
  <conditionalFormatting sqref="V263:V295 V471:V555 V8:V43 V223:V256 V385:V464 V302:V378 V50:V126 V134:V215">
    <cfRule type="cellIs" priority="1" dxfId="3" operator="equal">
      <formula>4</formula>
    </cfRule>
    <cfRule type="cellIs" priority="2" dxfId="2" operator="equal">
      <formula>3</formula>
    </cfRule>
    <cfRule type="cellIs" priority="3" dxfId="1" operator="equal">
      <formula>2</formula>
    </cfRule>
    <cfRule type="cellIs" priority="4" dxfId="0" operator="equal">
      <formula>1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boudon</dc:creator>
  <cp:keywords/>
  <dc:description/>
  <cp:lastModifiedBy>jean boudon</cp:lastModifiedBy>
  <dcterms:created xsi:type="dcterms:W3CDTF">2019-10-03T16:10:20Z</dcterms:created>
  <dcterms:modified xsi:type="dcterms:W3CDTF">2019-10-03T16:10:25Z</dcterms:modified>
  <cp:category/>
  <cp:version/>
  <cp:contentType/>
  <cp:contentStatus/>
</cp:coreProperties>
</file>